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cappsl\Downloads\"/>
    </mc:Choice>
  </mc:AlternateContent>
  <xr:revisionPtr revIDLastSave="0" documentId="13_ncr:1_{0257F0A1-64AC-4698-B6FF-826EB002B088}" xr6:coauthVersionLast="47" xr6:coauthVersionMax="47" xr10:uidLastSave="{00000000-0000-0000-0000-000000000000}"/>
  <bookViews>
    <workbookView xWindow="15510" yWindow="-16395" windowWidth="29040" windowHeight="15720" tabRatio="797" firstSheet="1" activeTab="2" xr2:uid="{EE84A819-D580-4809-9FA7-B2E1B932D6F5}"/>
  </bookViews>
  <sheets>
    <sheet name="Overview" sheetId="6" r:id="rId1"/>
    <sheet name="Preschool Plus fee relief" sheetId="7" r:id="rId2"/>
    <sheet name="Calculator Child 1" sheetId="48" r:id="rId3"/>
    <sheet name="Calculator Child 2" sheetId="49" r:id="rId4"/>
    <sheet name="Calculator Child 3" sheetId="50" r:id="rId5"/>
    <sheet name="Calculator Child 4" sheetId="51" r:id="rId6"/>
    <sheet name="Calculator Child 5" sheetId="52" r:id="rId7"/>
    <sheet name="Calculator Child 6" sheetId="53" r:id="rId8"/>
    <sheet name="Calculator Child 7" sheetId="54" r:id="rId9"/>
    <sheet name="Calculator Child 8" sheetId="55" r:id="rId10"/>
    <sheet name="Service Summary" sheetId="5" r:id="rId11"/>
    <sheet name="Lists" sheetId="3" state="hidden"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7" i="50" l="1"/>
  <c r="C47" i="51"/>
  <c r="C47" i="52"/>
  <c r="C47" i="53"/>
  <c r="C47" i="54"/>
  <c r="C47" i="55"/>
  <c r="C47" i="49"/>
  <c r="C47" i="48"/>
  <c r="C66" i="54"/>
  <c r="C61" i="54"/>
  <c r="P29" i="5"/>
  <c r="P30" i="5"/>
  <c r="P31" i="5"/>
  <c r="P32" i="5"/>
  <c r="P33" i="5"/>
  <c r="P34" i="5"/>
  <c r="P35" i="5"/>
  <c r="P36" i="5"/>
  <c r="P37" i="5"/>
  <c r="P38" i="5"/>
  <c r="P39" i="5"/>
  <c r="P40" i="5"/>
  <c r="P41" i="5"/>
  <c r="L81" i="55" l="1"/>
  <c r="N28" i="5" s="1"/>
  <c r="K81" i="55"/>
  <c r="M28" i="5" s="1"/>
  <c r="A28" i="5" s="1"/>
  <c r="J81" i="55"/>
  <c r="L28" i="5" s="1"/>
  <c r="H81" i="55"/>
  <c r="J28" i="5" s="1"/>
  <c r="G81" i="55"/>
  <c r="I28" i="5" s="1"/>
  <c r="E81" i="55"/>
  <c r="G28" i="5" s="1"/>
  <c r="D81" i="55"/>
  <c r="F28" i="5" s="1"/>
  <c r="C81" i="55"/>
  <c r="E28" i="5" s="1"/>
  <c r="B81" i="55"/>
  <c r="D28" i="5" s="1"/>
  <c r="C53" i="55"/>
  <c r="C32" i="55" a="1"/>
  <c r="C32" i="55" s="1"/>
  <c r="L81" i="54"/>
  <c r="N27" i="5" s="1"/>
  <c r="K81" i="54"/>
  <c r="M27" i="5" s="1"/>
  <c r="A27" i="5" s="1"/>
  <c r="J81" i="54"/>
  <c r="L27" i="5" s="1"/>
  <c r="H81" i="54"/>
  <c r="J27" i="5" s="1"/>
  <c r="G81" i="54"/>
  <c r="I27" i="5" s="1"/>
  <c r="E81" i="54"/>
  <c r="G27" i="5" s="1"/>
  <c r="D81" i="54"/>
  <c r="F27" i="5" s="1"/>
  <c r="C81" i="54"/>
  <c r="E27" i="5" s="1"/>
  <c r="B81" i="54"/>
  <c r="D27" i="5" s="1"/>
  <c r="C53" i="54"/>
  <c r="C32" i="54" a="1"/>
  <c r="C32" i="54" s="1"/>
  <c r="L81" i="53"/>
  <c r="N26" i="5" s="1"/>
  <c r="K81" i="53"/>
  <c r="M26" i="5" s="1"/>
  <c r="A26" i="5" s="1"/>
  <c r="J81" i="53"/>
  <c r="L26" i="5" s="1"/>
  <c r="H81" i="53"/>
  <c r="J26" i="5" s="1"/>
  <c r="G81" i="53"/>
  <c r="I26" i="5" s="1"/>
  <c r="E81" i="53"/>
  <c r="G26" i="5" s="1"/>
  <c r="D81" i="53"/>
  <c r="F26" i="5" s="1"/>
  <c r="C81" i="53"/>
  <c r="E26" i="5" s="1"/>
  <c r="B81" i="53"/>
  <c r="D26" i="5" s="1"/>
  <c r="C53" i="53"/>
  <c r="C32" i="53" a="1"/>
  <c r="C32" i="53" s="1"/>
  <c r="L81" i="52"/>
  <c r="N25" i="5" s="1"/>
  <c r="K81" i="52"/>
  <c r="M25" i="5" s="1"/>
  <c r="A25" i="5" s="1"/>
  <c r="J81" i="52"/>
  <c r="L25" i="5" s="1"/>
  <c r="H81" i="52"/>
  <c r="J25" i="5" s="1"/>
  <c r="G81" i="52"/>
  <c r="I25" i="5" s="1"/>
  <c r="E81" i="52"/>
  <c r="G25" i="5" s="1"/>
  <c r="D81" i="52"/>
  <c r="F25" i="5" s="1"/>
  <c r="C81" i="52"/>
  <c r="E25" i="5" s="1"/>
  <c r="B81" i="52"/>
  <c r="D25" i="5" s="1"/>
  <c r="C53" i="52"/>
  <c r="C32" i="52" a="1"/>
  <c r="C32" i="52" s="1"/>
  <c r="L81" i="51"/>
  <c r="N24" i="5" s="1"/>
  <c r="K81" i="51"/>
  <c r="M24" i="5" s="1"/>
  <c r="A24" i="5" s="1"/>
  <c r="J81" i="51"/>
  <c r="L24" i="5" s="1"/>
  <c r="H81" i="51"/>
  <c r="J24" i="5" s="1"/>
  <c r="G81" i="51"/>
  <c r="I24" i="5" s="1"/>
  <c r="E81" i="51"/>
  <c r="G24" i="5" s="1"/>
  <c r="D81" i="51"/>
  <c r="F24" i="5" s="1"/>
  <c r="C81" i="51"/>
  <c r="E24" i="5" s="1"/>
  <c r="B81" i="51"/>
  <c r="D24" i="5" s="1"/>
  <c r="C53" i="51"/>
  <c r="C32" i="51" a="1"/>
  <c r="C32" i="51" s="1"/>
  <c r="L81" i="50"/>
  <c r="N23" i="5" s="1"/>
  <c r="K81" i="50"/>
  <c r="M23" i="5" s="1"/>
  <c r="A23" i="5" s="1"/>
  <c r="J81" i="50"/>
  <c r="L23" i="5" s="1"/>
  <c r="H81" i="50"/>
  <c r="J23" i="5" s="1"/>
  <c r="G81" i="50"/>
  <c r="I23" i="5" s="1"/>
  <c r="E81" i="50"/>
  <c r="G23" i="5" s="1"/>
  <c r="D81" i="50"/>
  <c r="F23" i="5" s="1"/>
  <c r="C81" i="50"/>
  <c r="E23" i="5" s="1"/>
  <c r="B81" i="50"/>
  <c r="D23" i="5" s="1"/>
  <c r="C53" i="50"/>
  <c r="C32" i="50" a="1"/>
  <c r="C32" i="50" s="1"/>
  <c r="L81" i="49"/>
  <c r="N22" i="5" s="1"/>
  <c r="K81" i="49"/>
  <c r="M22" i="5" s="1"/>
  <c r="A22" i="5" s="1"/>
  <c r="J81" i="49"/>
  <c r="L22" i="5" s="1"/>
  <c r="H81" i="49"/>
  <c r="J22" i="5" s="1"/>
  <c r="G81" i="49"/>
  <c r="I22" i="5" s="1"/>
  <c r="E81" i="49"/>
  <c r="G22" i="5" s="1"/>
  <c r="D81" i="49"/>
  <c r="F22" i="5" s="1"/>
  <c r="C81" i="49"/>
  <c r="E22" i="5" s="1"/>
  <c r="B81" i="49"/>
  <c r="D22" i="5" s="1"/>
  <c r="C53" i="49"/>
  <c r="C32" i="49" a="1"/>
  <c r="C32" i="49" s="1"/>
  <c r="D81" i="48"/>
  <c r="F21" i="5" s="1"/>
  <c r="C66" i="55" l="1"/>
  <c r="C61" i="55"/>
  <c r="C66" i="53"/>
  <c r="C61" i="53"/>
  <c r="C66" i="52"/>
  <c r="C61" i="52"/>
  <c r="C61" i="51"/>
  <c r="C66" i="51"/>
  <c r="C66" i="50"/>
  <c r="C61" i="50"/>
  <c r="C61" i="49"/>
  <c r="C66" i="49"/>
  <c r="C34" i="51"/>
  <c r="I81" i="51" s="1"/>
  <c r="C56" i="51"/>
  <c r="C54" i="51" a="1"/>
  <c r="C54" i="51" s="1"/>
  <c r="F81" i="51"/>
  <c r="H24" i="5" s="1"/>
  <c r="C57" i="51"/>
  <c r="C54" i="53" a="1"/>
  <c r="C54" i="53" s="1"/>
  <c r="C54" i="52" a="1"/>
  <c r="C54" i="52" s="1"/>
  <c r="C34" i="52"/>
  <c r="I81" i="52" s="1"/>
  <c r="C56" i="52"/>
  <c r="C57" i="52"/>
  <c r="F81" i="52"/>
  <c r="H25" i="5" s="1"/>
  <c r="C34" i="53"/>
  <c r="I81" i="53" s="1"/>
  <c r="C56" i="53"/>
  <c r="C57" i="53"/>
  <c r="F81" i="53"/>
  <c r="H26" i="5" s="1"/>
  <c r="F81" i="54"/>
  <c r="H27" i="5" s="1"/>
  <c r="C57" i="54"/>
  <c r="C34" i="54"/>
  <c r="I81" i="54" s="1"/>
  <c r="C56" i="54"/>
  <c r="C54" i="54" a="1"/>
  <c r="C54" i="54" s="1"/>
  <c r="C62" i="54" s="1"/>
  <c r="C34" i="55"/>
  <c r="I81" i="55" s="1"/>
  <c r="F81" i="55"/>
  <c r="H28" i="5" s="1"/>
  <c r="C57" i="55"/>
  <c r="C56" i="55"/>
  <c r="C55" i="55" s="1"/>
  <c r="C63" i="55" s="1"/>
  <c r="C54" i="55" a="1"/>
  <c r="C54" i="55" s="1"/>
  <c r="C62" i="55" s="1"/>
  <c r="C64" i="55" s="1"/>
  <c r="F81" i="50"/>
  <c r="H23" i="5" s="1"/>
  <c r="C57" i="50"/>
  <c r="C56" i="50"/>
  <c r="C34" i="50"/>
  <c r="I81" i="50" s="1"/>
  <c r="C54" i="50" a="1"/>
  <c r="C54" i="50" s="1"/>
  <c r="C62" i="50" s="1"/>
  <c r="C34" i="49"/>
  <c r="I81" i="49" s="1"/>
  <c r="F81" i="49"/>
  <c r="H22" i="5" s="1"/>
  <c r="C57" i="49"/>
  <c r="C56" i="49"/>
  <c r="C54" i="49" a="1"/>
  <c r="C54" i="49" s="1"/>
  <c r="C62" i="49" s="1"/>
  <c r="C55" i="51" l="1"/>
  <c r="C55" i="53"/>
  <c r="C63" i="53" s="1"/>
  <c r="C55" i="52"/>
  <c r="C63" i="52" s="1"/>
  <c r="C55" i="54"/>
  <c r="C63" i="54" s="1"/>
  <c r="C64" i="54" s="1"/>
  <c r="C67" i="52"/>
  <c r="C62" i="52"/>
  <c r="C67" i="51"/>
  <c r="C62" i="51"/>
  <c r="C67" i="53"/>
  <c r="C62" i="53"/>
  <c r="C55" i="50"/>
  <c r="C55" i="49"/>
  <c r="M81" i="49" s="1"/>
  <c r="O22" i="5" s="1"/>
  <c r="P22" i="5" s="1"/>
  <c r="C67" i="55"/>
  <c r="C58" i="55"/>
  <c r="M81" i="55"/>
  <c r="O28" i="5" s="1"/>
  <c r="P28" i="5" s="1"/>
  <c r="C68" i="55"/>
  <c r="C72" i="55" s="1"/>
  <c r="C67" i="54"/>
  <c r="C67" i="50"/>
  <c r="C67" i="49"/>
  <c r="C58" i="53" l="1"/>
  <c r="C68" i="52"/>
  <c r="C72" i="52" s="1"/>
  <c r="C58" i="52"/>
  <c r="C64" i="52"/>
  <c r="C68" i="54"/>
  <c r="C72" i="54" s="1"/>
  <c r="M81" i="52"/>
  <c r="O25" i="5" s="1"/>
  <c r="P25" i="5" s="1"/>
  <c r="M81" i="54"/>
  <c r="O27" i="5" s="1"/>
  <c r="P27" i="5" s="1"/>
  <c r="C63" i="51"/>
  <c r="C64" i="51" s="1"/>
  <c r="M81" i="51"/>
  <c r="O24" i="5" s="1"/>
  <c r="P24" i="5" s="1"/>
  <c r="C68" i="51"/>
  <c r="C72" i="51" s="1"/>
  <c r="C58" i="54"/>
  <c r="C58" i="51"/>
  <c r="M81" i="53"/>
  <c r="O26" i="5" s="1"/>
  <c r="P26" i="5" s="1"/>
  <c r="C64" i="53"/>
  <c r="C68" i="53"/>
  <c r="C72" i="53" s="1"/>
  <c r="C70" i="53"/>
  <c r="C73" i="53" s="1"/>
  <c r="C70" i="54"/>
  <c r="C73" i="54" s="1"/>
  <c r="C58" i="49"/>
  <c r="C70" i="55"/>
  <c r="C73" i="55" s="1"/>
  <c r="C68" i="49"/>
  <c r="C72" i="49" s="1"/>
  <c r="C63" i="49"/>
  <c r="C64" i="49" s="1"/>
  <c r="M81" i="50"/>
  <c r="O23" i="5" s="1"/>
  <c r="P23" i="5" s="1"/>
  <c r="C63" i="50"/>
  <c r="C64" i="50" s="1"/>
  <c r="C68" i="50"/>
  <c r="C72" i="50" s="1"/>
  <c r="C58" i="50"/>
  <c r="C70" i="52" l="1"/>
  <c r="C73" i="52" s="1"/>
  <c r="C70" i="51"/>
  <c r="C73" i="51" s="1"/>
  <c r="C70" i="49"/>
  <c r="C73" i="49" s="1"/>
  <c r="C70" i="50"/>
  <c r="C73" i="50" s="1"/>
  <c r="L81" i="48"/>
  <c r="N21" i="5" s="1"/>
  <c r="K81" i="48"/>
  <c r="M21" i="5" s="1"/>
  <c r="A21" i="5" s="1"/>
  <c r="J81" i="48"/>
  <c r="L21" i="5" s="1"/>
  <c r="H81" i="48"/>
  <c r="J21" i="5" s="1"/>
  <c r="G81" i="48"/>
  <c r="I21" i="5" s="1"/>
  <c r="E81" i="48"/>
  <c r="G21" i="5" s="1"/>
  <c r="C81" i="48"/>
  <c r="E21" i="5" s="1"/>
  <c r="B81" i="48"/>
  <c r="D21" i="5" s="1"/>
  <c r="C53" i="48"/>
  <c r="C32" i="48" a="1"/>
  <c r="C32" i="48" s="1"/>
  <c r="B29" i="5"/>
  <c r="B30" i="5"/>
  <c r="B31" i="5"/>
  <c r="B32" i="5"/>
  <c r="B33" i="5"/>
  <c r="B34" i="5"/>
  <c r="B35" i="5"/>
  <c r="B36" i="5"/>
  <c r="B37" i="5"/>
  <c r="B38" i="5"/>
  <c r="B39" i="5"/>
  <c r="B40" i="5"/>
  <c r="B41" i="5"/>
  <c r="C61" i="48" l="1"/>
  <c r="C66" i="48"/>
  <c r="C54" i="48" a="1"/>
  <c r="C54" i="48" s="1"/>
  <c r="C62" i="48" s="1"/>
  <c r="C56" i="48"/>
  <c r="F81" i="48"/>
  <c r="H21" i="5" s="1"/>
  <c r="C57" i="48"/>
  <c r="C34" i="48"/>
  <c r="I81" i="48" s="1"/>
  <c r="C55" i="48" l="1"/>
  <c r="C67" i="48"/>
  <c r="C58" i="48" l="1"/>
  <c r="C63" i="48"/>
  <c r="C64" i="48" s="1"/>
  <c r="M81" i="48"/>
  <c r="O21" i="5" s="1"/>
  <c r="P21" i="5" s="1"/>
  <c r="G14" i="5" s="1"/>
  <c r="C68" i="48"/>
  <c r="C72" i="48" s="1"/>
  <c r="C70" i="48" l="1"/>
  <c r="C73" i="48" s="1"/>
  <c r="B23" i="5" l="1"/>
  <c r="K23" i="5"/>
  <c r="K22" i="5" l="1"/>
  <c r="B22" i="5"/>
  <c r="K28" i="5"/>
  <c r="B28" i="5"/>
  <c r="B25" i="5"/>
  <c r="K25" i="5"/>
  <c r="B24" i="5"/>
  <c r="K24" i="5"/>
  <c r="B26" i="5"/>
  <c r="K26" i="5"/>
  <c r="K27" i="5"/>
  <c r="B27" i="5"/>
  <c r="B21" i="5"/>
  <c r="K21" i="5" l="1"/>
  <c r="G10" i="5" s="1"/>
  <c r="G4" i="5"/>
  <c r="G6" i="5" l="1"/>
  <c r="G12" i="5"/>
  <c r="G8"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<sst xmlns="http://schemas.openxmlformats.org/spreadsheetml/2006/main" count="782" uniqueCount="102">
  <si>
    <t>Workbook contents:</t>
  </si>
  <si>
    <t>Preschool Plus Fee Relief Calculator - Individual child:</t>
  </si>
  <si>
    <t>(insert child name here)</t>
  </si>
  <si>
    <t>N/A</t>
  </si>
  <si>
    <t>Please enter the details below for each child for whom you are seeking to calculate a Preschool Plus fee relief payment. Please note that all cells are required.</t>
  </si>
  <si>
    <t>Field descriptors:</t>
  </si>
  <si>
    <t>You are encouraged to first consider a child's likely eligibility via the flow diagram:</t>
  </si>
  <si>
    <t>here</t>
  </si>
  <si>
    <t>User manual entry</t>
  </si>
  <si>
    <t>User selection from drop down box</t>
  </si>
  <si>
    <t>Calculation</t>
  </si>
  <si>
    <t>Characteristics of the child and family:</t>
  </si>
  <si>
    <t>1.</t>
  </si>
  <si>
    <t>Has this child been referred into the Preschool Plus program?</t>
  </si>
  <si>
    <t>Yes</t>
  </si>
  <si>
    <t>Please note: a child must be in the Preschool Plus program to be eligible for Preschool Plus fee relief.</t>
  </si>
  <si>
    <t>2.</t>
  </si>
  <si>
    <t>Does this child's family have access to the Australian Government Child Care Subsidy?</t>
  </si>
  <si>
    <t>Please note: a family must be eligible for the Australian Government Child Care Subsidy to be eligible for South Australian Preschool Plus Fee Relief.</t>
  </si>
  <si>
    <t>3.</t>
  </si>
  <si>
    <t>Has this family exceeded the CCS allowable absences?</t>
  </si>
  <si>
    <t>No</t>
  </si>
  <si>
    <t>Please note: current access to the Australian Government Child Care Subsidy is required to be eligible for South Australian Preschool Plus Fee Relief.</t>
  </si>
  <si>
    <t>4.</t>
  </si>
  <si>
    <r>
      <t xml:space="preserve">How many hours of Australian Government Child Care Subsidy can this family access each fortnight? </t>
    </r>
    <r>
      <rPr>
        <b/>
        <sz val="9"/>
        <color theme="1"/>
        <rFont val="Arial"/>
        <family val="2"/>
      </rPr>
      <t>(If unknown, select 72 hours)</t>
    </r>
    <r>
      <rPr>
        <b/>
        <sz val="11"/>
        <color theme="1"/>
        <rFont val="Arial"/>
        <family val="2"/>
      </rPr>
      <t xml:space="preserve">
</t>
    </r>
    <r>
      <rPr>
        <sz val="10"/>
        <color theme="1"/>
        <rFont val="Arial"/>
        <family val="2"/>
      </rPr>
      <t>In family situations where there are two parents, please use the activity level of the parent with the lower amount of recognised activity under the Australian Government's rules.</t>
    </r>
    <r>
      <rPr>
        <b/>
        <sz val="11"/>
        <color theme="1"/>
        <rFont val="Arial"/>
        <family val="2"/>
      </rPr>
      <t xml:space="preserve">
</t>
    </r>
  </si>
  <si>
    <r>
      <rPr>
        <b/>
        <sz val="11"/>
        <color theme="1"/>
        <rFont val="Arial"/>
        <family val="2"/>
      </rPr>
      <t>Note:</t>
    </r>
    <r>
      <rPr>
        <sz val="11"/>
        <color theme="1"/>
        <rFont val="Arial"/>
        <family val="2"/>
      </rPr>
      <t xml:space="preserve"> 72 hours of subsidised care per fortnight are available for all children from January 2026 under the Australian Government's 3 day guarantee.  
100 hours of subsidised care per fortnight are available where the parent/s have an activity level of more than 48 hours per fortnight, or for families caring for a First Nations child. 
</t>
    </r>
    <r>
      <rPr>
        <sz val="11"/>
        <rFont val="Arial"/>
        <family val="2"/>
      </rPr>
      <t xml:space="preserve">Link: </t>
    </r>
    <r>
      <rPr>
        <b/>
        <sz val="11"/>
        <color theme="7" tint="-0.249977111117893"/>
        <rFont val="Arial"/>
        <family val="2"/>
      </rPr>
      <t>https://www.servicesaustralia.gov.au/your-activity-level-affects-child-care-subsidy?context=41186</t>
    </r>
  </si>
  <si>
    <t>Do you know the family's CCS level?</t>
  </si>
  <si>
    <t>5.</t>
  </si>
  <si>
    <t xml:space="preserve">What is the family's CCS level? </t>
  </si>
  <si>
    <t>6.</t>
  </si>
  <si>
    <t>Is this the only child (5 and younger) in the family using CCS?</t>
  </si>
  <si>
    <t>Note: Families with more than one child aged 5 or younger accessing CCS can access a higher subsidy level from the Australian Government for the second or subsequent child.</t>
  </si>
  <si>
    <t>Is this the second or younger child aged 5 or under in the family accessing CCS?</t>
  </si>
  <si>
    <t>7.</t>
  </si>
  <si>
    <t xml:space="preserve">What is this family's estimated annual income?
</t>
  </si>
  <si>
    <t>CCS level:</t>
  </si>
  <si>
    <t>This cell calculates the Child Care Subsidy percentage a family is entitled to and does not take into account the 5% withholding</t>
  </si>
  <si>
    <t>Does this child appear eligible for Preschool Plus Fee Relief?</t>
  </si>
  <si>
    <t xml:space="preserve">Not eligible for Preschool Plus Fee if one of the following three is true: 1. Family estimated income is higher than $133,280; 2. The child's family have no access to CCS; 3. The child's family has exceeded the CCS allowed absent days. </t>
  </si>
  <si>
    <t>8.</t>
  </si>
  <si>
    <t>Does the family have access to the Australian Government ACCS for this child?</t>
  </si>
  <si>
    <r>
      <t xml:space="preserve">Note: this assumes the family has access to ACCS child wellbeing for the entire invoice period
Link: </t>
    </r>
    <r>
      <rPr>
        <b/>
        <sz val="11"/>
        <color rgb="FF00B0F0"/>
        <rFont val="Arial"/>
        <family val="2"/>
      </rPr>
      <t xml:space="preserve">https://www.servicesaustralia.gov.au/who-can-get-additional-child-care-subsidy?context=41866
</t>
    </r>
  </si>
  <si>
    <t>Does this family have any out-of-pocket fees expected after the ACCS is applied?</t>
  </si>
  <si>
    <t>Note: please contact the OECD via email at OECD.Preschoolfunding@sa.gov.au to discuss if this applies.</t>
  </si>
  <si>
    <t>Characteristics of the Preschool Plus Program delivery:</t>
  </si>
  <si>
    <t>9.</t>
  </si>
  <si>
    <t>What is the daily rate charged by your service for this child?</t>
  </si>
  <si>
    <t>10.</t>
  </si>
  <si>
    <t>How many hours are charged in total per day?</t>
  </si>
  <si>
    <t>Note: Please enter total hours charged in a day, e.g. 12, however please note that Preschool Plus fee relief payments are capped at 11 hours per day</t>
  </si>
  <si>
    <t>Hourly rate</t>
  </si>
  <si>
    <t>Note: fee relief payments are capped at the CCS hourly fee cap</t>
  </si>
  <si>
    <t>11.</t>
  </si>
  <si>
    <t>How many days a week is the child enrolled in the Preschool Plus Program for?</t>
  </si>
  <si>
    <t>Indicative fees for families (Preschool Plus Program Days)</t>
  </si>
  <si>
    <t>Annualised fees and fee relief:</t>
  </si>
  <si>
    <t>Total annual fees (Preschool Plus Program):</t>
  </si>
  <si>
    <t>Estimated annual CCS contribution (Preschool Plus Program days):</t>
  </si>
  <si>
    <t>Please note: this is provided for reference only. Australian Government CCS payments must be confirmed with Services Australia.</t>
  </si>
  <si>
    <t>Annual South Australian Government Fee Relief contribution:</t>
  </si>
  <si>
    <t>Component 1 - Preschool Plus Fee Relief</t>
  </si>
  <si>
    <t>Component  2 - Preschool Plus Fee Relief</t>
  </si>
  <si>
    <t>Annual out-of-pocket costs for families (Preschool Plus Program days)</t>
  </si>
  <si>
    <t>Total quarterly fees (Preschool Plus program):</t>
  </si>
  <si>
    <t>Quarterly CCS contribution (Preschool Plus Program days):</t>
  </si>
  <si>
    <t>Quarterly South Australian Government Fee Relief contribution:</t>
  </si>
  <si>
    <t>Quarterly out-of-pocket</t>
  </si>
  <si>
    <t>Total fortnightly fees (Preschool Plus program):</t>
  </si>
  <si>
    <t>Fortnightly CCS contribution (Preschool Plus Program days):</t>
  </si>
  <si>
    <t>Fortnightly South Australian Government Fee Relief contribution:</t>
  </si>
  <si>
    <t>Fortnightly out-of-pocket</t>
  </si>
  <si>
    <t>Indicative daily South Australian Government Fee Relief contribution:</t>
  </si>
  <si>
    <t>Daily out-of-pocket</t>
  </si>
  <si>
    <t>Child level summary:</t>
  </si>
  <si>
    <t>Note: you may copy and paste this summary ('paste values') in the Service Summary tab to calculate service level statistics.</t>
  </si>
  <si>
    <t xml:space="preserve">How many hours of  Australian Government Child Care Subsidy can this family access each fortnight?
</t>
  </si>
  <si>
    <t>What is the daily rate charged by your service for the Preschool Plus program?</t>
  </si>
  <si>
    <t>How many days a week is the Preschool Plus program for?</t>
  </si>
  <si>
    <t>Please enter the details below for each child for whom you are seeking to calculate a Preschool Plus fee relief payment. Please note that all cells are required</t>
  </si>
  <si>
    <t>Note: Family income must be below $133,280 per year to be eligible for Preschool Plus Fee Relief.</t>
  </si>
  <si>
    <t>Service summary:</t>
  </si>
  <si>
    <t>Number of children in Preschool Plus program:</t>
  </si>
  <si>
    <t>Number of children eligible for Preschool Plus fee relief:</t>
  </si>
  <si>
    <t>Number of Preschool Plus children not eligible for Preschool Plus fee relief:</t>
  </si>
  <si>
    <t>Average CCS percentage of eligible families:</t>
  </si>
  <si>
    <t>Number of children with ACCS:</t>
  </si>
  <si>
    <t>Total Preschool Plus fee relief estimated for quarter:</t>
  </si>
  <si>
    <t>Please add as many rows as required below.</t>
  </si>
  <si>
    <t>How many hours of  Australian Government Child Care Subsidy can this family access each fortnight?</t>
  </si>
  <si>
    <t>What is this family's estimated annual income?</t>
  </si>
  <si>
    <t>How many days a week the child is enrolled in the Preschool Plus program for?</t>
  </si>
  <si>
    <t>Only child using CCS?</t>
  </si>
  <si>
    <t>Subsidised hours based on activity level</t>
  </si>
  <si>
    <t>ACCS status:</t>
  </si>
  <si>
    <t>If yes, which type:</t>
  </si>
  <si>
    <t>If no:</t>
  </si>
  <si>
    <t>Family CCS subsidised hours per fortnight (From January 5 2026)</t>
  </si>
  <si>
    <t>Eligibile fee fee relief?</t>
  </si>
  <si>
    <t>Preschool plus days</t>
  </si>
  <si>
    <t>Child wellbeing</t>
  </si>
  <si>
    <t>Not applicable</t>
  </si>
  <si>
    <t>Please leave blank if CCS level is not known. Do not include the 5% that Services Australia withhold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</si>
</sst>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164" formatCode="_-&quot;$&quot;* #,##0_-;\-&quot;$&quot;* #,##0_-;_-&quot;$&quot;* &quot;-&quot;??_-;_-@_-"/>
    <numFmt numFmtId="165" formatCode="&quot;$&quot;#,##0.00"/>
  </numFmts>
  <fonts count="31" x14ac:knownFonts="1">
    <font>
      <sz val="11"/>
      <color theme="1"/>
      <name val="Aptos Narrow"/>
      <family val="2"/>
      <scheme val="minor"/>
    </font>
    <font>
      <b/>
      <sz val="15"/>
      <color theme="3"/>
      <name val="Aptos Narrow"/>
      <family val="2"/>
      <scheme val="minor"/>
    </font>
    <font>
      <b/>
      <sz val="11"/>
      <color theme="1"/>
      <name val="Aptos Narrow"/>
      <family val="2"/>
      <scheme val="minor"/>
    </font>
    <font>
      <sz val="11"/>
      <color theme="1"/>
      <name val="Aptos Narrow"/>
      <family val="2"/>
      <scheme val="minor"/>
    </font>
    <font>
      <b/>
      <sz val="20"/>
      <color theme="3"/>
      <name val="Arial"/>
      <family val="2"/>
    </font>
    <font>
      <u/>
      <sz val="11"/>
      <color theme="10"/>
      <name val="Aptos Narrow"/>
      <family val="2"/>
      <scheme val="minor"/>
    </font>
    <font>
      <sz val="11"/>
      <color theme="1"/>
      <name val="Arial"/>
      <family val="2"/>
    </font>
    <font>
      <b/>
      <u/>
      <sz val="11"/>
      <color theme="1"/>
      <name val="Arial"/>
      <family val="2"/>
    </font>
    <font>
      <sz val="11"/>
      <color theme="0"/>
      <name val="Arial"/>
      <family val="2"/>
    </font>
    <font>
      <i/>
      <sz val="11"/>
      <color theme="1"/>
      <name val="Arial"/>
      <family val="2"/>
    </font>
    <font>
      <b/>
      <sz val="18"/>
      <color theme="1"/>
      <name val="Arial"/>
      <family val="2"/>
    </font>
    <font>
      <b/>
      <sz val="11"/>
      <color theme="1"/>
      <name val="Arial"/>
      <family val="2"/>
    </font>
    <font>
      <u/>
      <sz val="11"/>
      <color theme="10"/>
      <name val="Arial"/>
      <family val="2"/>
    </font>
    <font>
      <i/>
      <sz val="11"/>
      <color theme="2"/>
      <name val="Arial"/>
      <family val="2"/>
    </font>
    <font>
      <b/>
      <u/>
      <sz val="14"/>
      <color theme="4"/>
      <name val="Arial"/>
      <family val="2"/>
    </font>
    <font>
      <sz val="11"/>
      <color rgb="FFFF0000"/>
      <name val="Arial"/>
      <family val="2"/>
    </font>
    <font>
      <sz val="11"/>
      <color theme="2"/>
      <name val="Arial"/>
      <family val="2"/>
    </font>
    <font>
      <sz val="11"/>
      <name val="Arial"/>
      <family val="2"/>
    </font>
    <font>
      <sz val="8"/>
      <name val="Aptos Narrow"/>
      <family val="2"/>
      <scheme val="minor"/>
    </font>
    <font>
      <i/>
      <sz val="11"/>
      <color theme="1"/>
      <name val="Aptos Narrow"/>
      <family val="2"/>
      <scheme val="minor"/>
    </font>
    <font>
      <b/>
      <i/>
      <sz val="11"/>
      <color theme="1"/>
      <name val="Arial"/>
      <family val="2"/>
    </font>
    <font>
      <b/>
      <sz val="11"/>
      <color theme="2"/>
      <name val="Arial"/>
      <family val="2"/>
    </font>
    <font>
      <b/>
      <sz val="11"/>
      <color theme="0"/>
      <name val="Arial"/>
      <family val="2"/>
    </font>
    <font>
      <b/>
      <sz val="20"/>
      <color theme="6" tint="-0.499984740745262"/>
      <name val="Arial"/>
      <family val="2"/>
    </font>
    <font>
      <b/>
      <sz val="20"/>
      <color theme="0"/>
      <name val="Arial"/>
      <family val="2"/>
    </font>
    <font>
      <b/>
      <sz val="11"/>
      <color theme="7" tint="-0.249977111117893"/>
      <name val="Arial"/>
      <family val="2"/>
    </font>
    <font>
      <b/>
      <sz val="16"/>
      <color theme="0"/>
      <name val="Arial"/>
      <family val="2"/>
    </font>
    <font>
      <b/>
      <sz val="11"/>
      <color rgb="FF00B0F0"/>
      <name val="Arial"/>
      <family val="2"/>
    </font>
    <font>
      <sz val="10"/>
      <color theme="1"/>
      <name val="Arial"/>
      <family val="2"/>
    </font>
    <font>
      <b/>
      <sz val="11"/>
      <color rgb="FFFF0000"/>
      <name val="Arial"/>
      <family val="2"/>
    </font>
    <font>
      <b/>
      <sz val="9"/>
      <color theme="1"/>
      <name val="Arial"/>
      <family val="2"/>
    </font>
  </fonts>
  <fills count="10">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7"/>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rgb="FF832E87"/>
        <bgColor indexed="64"/>
      </patternFill>
    </fill>
    <fill>
      <patternFill patternType="solid">
        <fgColor theme="0"/>
        <bgColor indexed="64"/>
      </patternFill>
    </fill>
    <fill>
      <patternFill patternType="solid">
        <fgColor rgb="FFF9AF2C"/>
        <bgColor indexed="64"/>
      </patternFill>
    </fill>
  </fills>
  <borders count="12">
    <border>
      <left/>
      <right/>
      <top/>
      <bottom/>
      <diagonal/>
    </border>
    <border>
      <left/>
      <right/>
      <top/>
      <bottom style="thick">
        <color theme="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s>
  <cellStyleXfs count="5">
    <xf numFmtId="0" fontId="0" fillId="0" borderId="0"/>
    <xf numFmtId="0" fontId="1" fillId="0" borderId="1" applyNumberFormat="0" applyFill="0" applyAlignment="0" applyProtection="0"/>
    <xf numFmtId="9" fontId="3" fillId="0" borderId="0" applyFont="0" applyFill="0" applyBorder="0" applyAlignment="0" applyProtection="0"/>
    <xf numFmtId="44" fontId="3" fillId="0" borderId="0" applyFont="0" applyFill="0" applyBorder="0" applyAlignment="0" applyProtection="0"/>
    <xf numFmtId="0" fontId="5" fillId="0" borderId="0" applyNumberFormat="0" applyFill="0" applyBorder="0" applyAlignment="0" applyProtection="0"/>
  </cellStyleXfs>
  <cellXfs count="110">
    <xf numFmtId="0" fontId="0" fillId="0" borderId="0" xfId="0"/>
    <xf numFmtId="0" fontId="0" fillId="0" borderId="0" xfId="0" applyAlignment="1">
      <alignment horizontal="center"/>
    </xf>
    <xf numFmtId="0" fontId="2" fillId="0" borderId="0" xfId="0" applyFont="1" applyAlignment="1">
      <alignment horizontal="center" wrapText="1"/>
    </xf>
    <xf numFmtId="0" fontId="0" fillId="3" borderId="0" xfId="0" applyFill="1"/>
    <xf numFmtId="0" fontId="1" fillId="3" borderId="1" xfId="1" applyFill="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0" fillId="3" borderId="0" xfId="0" applyFill="1" applyAlignment="1">
      <alignment horizontal="center"/>
    </xf>
    <xf numFmtId="0" fontId="0" fillId="3" borderId="0" xfId="0" applyFill="1" applyAlignment="1">
      <alignment horizontal="right" vertical="center"/>
    </xf>
    <xf numFmtId="0" fontId="0" fillId="5" borderId="2" xfId="0" applyFill="1" applyBorder="1" applyAlignment="1">
      <alignment horizontal="right"/>
    </xf>
    <xf numFmtId="9" fontId="0" fillId="5" borderId="2" xfId="2" applyFont="1" applyFill="1" applyBorder="1" applyAlignment="1">
      <alignment horizontal="right"/>
    </xf>
    <xf numFmtId="0" fontId="19" fillId="3" borderId="0" xfId="0" applyFont="1" applyFill="1"/>
    <xf numFmtId="0" fontId="0" fillId="4" borderId="2" xfId="0" applyFill="1" applyBorder="1"/>
    <xf numFmtId="9" fontId="0" fillId="4" borderId="2" xfId="2" applyFont="1" applyFill="1" applyBorder="1" applyAlignment="1"/>
    <xf numFmtId="0" fontId="2" fillId="3" borderId="0" xfId="0" applyFont="1" applyFill="1" applyAlignment="1">
      <alignment horizontal="left"/>
    </xf>
    <xf numFmtId="44" fontId="0" fillId="5" borderId="2" xfId="3" applyFont="1" applyFill="1" applyBorder="1" applyAlignment="1">
      <alignment horizontal="right"/>
    </xf>
    <xf numFmtId="44" fontId="0" fillId="3" borderId="0" xfId="0" applyNumberFormat="1" applyFill="1" applyAlignment="1">
      <alignment horizontal="right" vertical="center"/>
    </xf>
    <xf numFmtId="44" fontId="0" fillId="3" borderId="0" xfId="0" applyNumberFormat="1" applyFill="1"/>
    <xf numFmtId="0" fontId="0" fillId="3" borderId="0" xfId="0" applyFill="1" applyAlignment="1">
      <alignment vertical="top" wrapText="1"/>
    </xf>
    <xf numFmtId="44" fontId="0" fillId="5" borderId="2" xfId="0" applyNumberFormat="1" applyFill="1" applyBorder="1" applyAlignment="1">
      <alignment horizontal="right"/>
    </xf>
    <xf numFmtId="44" fontId="0" fillId="4" borderId="2" xfId="0" applyNumberFormat="1" applyFill="1" applyBorder="1"/>
    <xf numFmtId="0" fontId="11" fillId="3" borderId="0" xfId="0" applyFont="1" applyFill="1" applyProtection="1">
      <protection locked="0"/>
    </xf>
    <xf numFmtId="0" fontId="26" fillId="7" borderId="1" xfId="1" applyFont="1" applyFill="1" applyAlignment="1" applyProtection="1">
      <alignment horizontal="left"/>
      <protection locked="0"/>
    </xf>
    <xf numFmtId="0" fontId="24" fillId="7" borderId="1" xfId="1" applyFont="1" applyFill="1" applyProtection="1">
      <protection locked="0"/>
    </xf>
    <xf numFmtId="0" fontId="4" fillId="7" borderId="1" xfId="1" applyFont="1" applyFill="1" applyProtection="1">
      <protection locked="0"/>
    </xf>
    <xf numFmtId="0" fontId="6" fillId="3" borderId="0" xfId="0" applyFont="1" applyFill="1" applyProtection="1">
      <protection locked="0"/>
    </xf>
    <xf numFmtId="0" fontId="6" fillId="3" borderId="0" xfId="0" applyFont="1" applyFill="1" applyAlignment="1" applyProtection="1">
      <alignment horizontal="center"/>
      <protection locked="0"/>
    </xf>
    <xf numFmtId="0" fontId="8" fillId="7" borderId="2" xfId="0" applyFont="1" applyFill="1" applyBorder="1" applyAlignment="1" applyProtection="1">
      <alignment horizontal="center" vertical="center"/>
      <protection locked="0"/>
    </xf>
    <xf numFmtId="0" fontId="8" fillId="3" borderId="0" xfId="0" applyFont="1" applyFill="1" applyAlignment="1" applyProtection="1">
      <alignment horizontal="center" vertical="center"/>
      <protection locked="0"/>
    </xf>
    <xf numFmtId="0" fontId="6" fillId="3" borderId="0" xfId="0" applyFont="1" applyFill="1" applyAlignment="1" applyProtection="1">
      <alignment wrapText="1"/>
      <protection locked="0"/>
    </xf>
    <xf numFmtId="9" fontId="6" fillId="8" borderId="2" xfId="2" applyFont="1" applyFill="1" applyBorder="1" applyAlignment="1" applyProtection="1">
      <alignment horizontal="center" vertical="center"/>
      <protection locked="0"/>
    </xf>
    <xf numFmtId="0" fontId="8" fillId="7" borderId="0" xfId="0" applyFont="1" applyFill="1" applyAlignment="1" applyProtection="1">
      <alignment horizontal="center" vertical="center"/>
      <protection locked="0"/>
    </xf>
    <xf numFmtId="165" fontId="6" fillId="8" borderId="2" xfId="3" applyNumberFormat="1" applyFont="1" applyFill="1" applyBorder="1" applyAlignment="1" applyProtection="1">
      <alignment horizontal="center" vertical="center"/>
      <protection locked="0"/>
    </xf>
    <xf numFmtId="0" fontId="6" fillId="3" borderId="0" xfId="0" applyFont="1" applyFill="1" applyAlignment="1" applyProtection="1">
      <alignment horizontal="right" vertical="center"/>
      <protection locked="0"/>
    </xf>
    <xf numFmtId="9" fontId="6" fillId="3" borderId="0" xfId="2" applyFont="1" applyFill="1" applyBorder="1" applyAlignment="1" applyProtection="1">
      <alignment horizontal="right" vertical="center"/>
      <protection locked="0"/>
    </xf>
    <xf numFmtId="0" fontId="6" fillId="3" borderId="0" xfId="0" applyFont="1" applyFill="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6" fillId="3" borderId="0" xfId="0" applyFont="1" applyFill="1" applyAlignment="1" applyProtection="1">
      <alignment horizontal="left"/>
      <protection locked="0"/>
    </xf>
    <xf numFmtId="0" fontId="6" fillId="8" borderId="2" xfId="0" applyFont="1" applyFill="1" applyBorder="1" applyAlignment="1" applyProtection="1">
      <alignment horizontal="center" vertical="center"/>
      <protection locked="0"/>
    </xf>
    <xf numFmtId="8" fontId="6" fillId="3" borderId="0" xfId="0" applyNumberFormat="1" applyFont="1" applyFill="1" applyProtection="1">
      <protection locked="0"/>
    </xf>
    <xf numFmtId="0" fontId="11" fillId="3" borderId="0" xfId="0" applyFont="1" applyFill="1"/>
    <xf numFmtId="0" fontId="23" fillId="3" borderId="1" xfId="1" applyFont="1" applyFill="1" applyAlignment="1" applyProtection="1"/>
    <xf numFmtId="0" fontId="6" fillId="3" borderId="0" xfId="0" applyFont="1" applyFill="1"/>
    <xf numFmtId="0" fontId="11" fillId="8" borderId="2" xfId="0" applyFont="1" applyFill="1" applyBorder="1" applyAlignment="1">
      <alignment horizontal="center" vertical="center"/>
    </xf>
    <xf numFmtId="0" fontId="22" fillId="7" borderId="2" xfId="0" applyFont="1" applyFill="1" applyBorder="1" applyAlignment="1">
      <alignment horizontal="center" vertical="center"/>
    </xf>
    <xf numFmtId="0" fontId="11" fillId="9" borderId="2" xfId="0" applyFont="1" applyFill="1" applyBorder="1" applyAlignment="1">
      <alignment horizontal="center" vertical="center"/>
    </xf>
    <xf numFmtId="0" fontId="14" fillId="3" borderId="0" xfId="0" applyFont="1" applyFill="1"/>
    <xf numFmtId="0" fontId="7" fillId="3" borderId="0" xfId="0" applyFont="1" applyFill="1"/>
    <xf numFmtId="0" fontId="11" fillId="3" borderId="0" xfId="0" applyFont="1" applyFill="1" applyAlignment="1">
      <alignment wrapText="1"/>
    </xf>
    <xf numFmtId="0" fontId="11" fillId="3" borderId="0" xfId="0" quotePrefix="1" applyFont="1" applyFill="1"/>
    <xf numFmtId="0" fontId="11" fillId="3" borderId="0" xfId="0" quotePrefix="1" applyFont="1" applyFill="1" applyAlignment="1">
      <alignment vertical="top"/>
    </xf>
    <xf numFmtId="0" fontId="11" fillId="3" borderId="0" xfId="0" applyFont="1" applyFill="1" applyAlignment="1">
      <alignment horizontal="left" vertical="top" wrapText="1"/>
    </xf>
    <xf numFmtId="0" fontId="20" fillId="3" borderId="0" xfId="0" applyFont="1" applyFill="1" applyAlignment="1">
      <alignment wrapText="1"/>
    </xf>
    <xf numFmtId="0" fontId="11" fillId="3" borderId="0" xfId="0" applyFont="1" applyFill="1" applyAlignment="1">
      <alignment horizontal="left" vertical="center"/>
    </xf>
    <xf numFmtId="0" fontId="11" fillId="3" borderId="0" xfId="0" quotePrefix="1" applyFont="1" applyFill="1" applyAlignment="1">
      <alignment vertical="center"/>
    </xf>
    <xf numFmtId="0" fontId="11" fillId="3" borderId="0" xfId="0" applyFont="1" applyFill="1" applyAlignment="1">
      <alignment vertical="center" wrapText="1"/>
    </xf>
    <xf numFmtId="0" fontId="29" fillId="3" borderId="0" xfId="0" applyFont="1" applyFill="1"/>
    <xf numFmtId="0" fontId="21" fillId="3" borderId="0" xfId="0" applyFont="1" applyFill="1" applyAlignment="1">
      <alignment wrapText="1"/>
    </xf>
    <xf numFmtId="0" fontId="11" fillId="3" borderId="0" xfId="0" quotePrefix="1" applyFont="1" applyFill="1" applyAlignment="1">
      <alignment horizontal="left" vertical="center"/>
    </xf>
    <xf numFmtId="0" fontId="11" fillId="3" borderId="0" xfId="0" applyFont="1" applyFill="1" applyAlignment="1">
      <alignment horizontal="left" vertical="center" wrapText="1"/>
    </xf>
    <xf numFmtId="0" fontId="14" fillId="3" borderId="0" xfId="0" applyFont="1" applyFill="1" applyAlignment="1">
      <alignment wrapText="1"/>
    </xf>
    <xf numFmtId="0" fontId="6" fillId="3" borderId="0" xfId="0" applyFont="1" applyFill="1" applyAlignment="1">
      <alignment horizontal="left"/>
    </xf>
    <xf numFmtId="0" fontId="6" fillId="3" borderId="0" xfId="0" applyFont="1" applyFill="1" applyAlignment="1">
      <alignment horizontal="left" wrapText="1" indent="2"/>
    </xf>
    <xf numFmtId="0" fontId="6" fillId="3" borderId="0" xfId="0" applyFont="1" applyFill="1" applyAlignment="1">
      <alignment wrapText="1"/>
    </xf>
    <xf numFmtId="0" fontId="11" fillId="3" borderId="0" xfId="0" applyFont="1" applyFill="1" applyAlignment="1">
      <alignment vertical="center"/>
    </xf>
    <xf numFmtId="0" fontId="9" fillId="3" borderId="0" xfId="0" applyFont="1" applyFill="1"/>
    <xf numFmtId="0" fontId="17" fillId="2" borderId="2" xfId="0" applyFont="1" applyFill="1" applyBorder="1" applyAlignment="1">
      <alignment horizontal="right" vertical="center"/>
    </xf>
    <xf numFmtId="44" fontId="6" fillId="3" borderId="0" xfId="0" applyNumberFormat="1" applyFont="1" applyFill="1" applyAlignment="1">
      <alignment horizontal="center"/>
    </xf>
    <xf numFmtId="0" fontId="6" fillId="3" borderId="0" xfId="0" applyFont="1" applyFill="1" applyAlignment="1">
      <alignment horizontal="center"/>
    </xf>
    <xf numFmtId="0" fontId="12" fillId="3" borderId="0" xfId="4" applyFont="1" applyFill="1" applyAlignment="1" applyProtection="1">
      <alignment horizontal="center"/>
    </xf>
    <xf numFmtId="0" fontId="4" fillId="3" borderId="1" xfId="1" applyFont="1" applyFill="1" applyProtection="1"/>
    <xf numFmtId="0" fontId="16" fillId="3" borderId="0" xfId="0" applyFont="1" applyFill="1"/>
    <xf numFmtId="0" fontId="5" fillId="3" borderId="0" xfId="4" applyFill="1" applyProtection="1"/>
    <xf numFmtId="0" fontId="10" fillId="3" borderId="0" xfId="0" applyFont="1" applyFill="1" applyAlignment="1">
      <alignment horizontal="center" vertical="center"/>
    </xf>
    <xf numFmtId="0" fontId="13" fillId="3" borderId="0" xfId="0" applyFont="1" applyFill="1"/>
    <xf numFmtId="0" fontId="15" fillId="3" borderId="0" xfId="0" applyFont="1" applyFill="1"/>
    <xf numFmtId="0" fontId="9" fillId="3" borderId="0" xfId="0" applyFont="1" applyFill="1" applyAlignment="1">
      <alignment horizontal="center" vertical="center"/>
    </xf>
    <xf numFmtId="44" fontId="6" fillId="3" borderId="0" xfId="0" applyNumberFormat="1" applyFont="1" applyFill="1"/>
    <xf numFmtId="44" fontId="15" fillId="3" borderId="0" xfId="0" applyNumberFormat="1" applyFont="1" applyFill="1"/>
    <xf numFmtId="9" fontId="6" fillId="3" borderId="0" xfId="2" applyFont="1" applyFill="1" applyProtection="1"/>
    <xf numFmtId="0" fontId="6" fillId="3" borderId="0" xfId="0" applyFont="1" applyFill="1" applyAlignment="1">
      <alignment horizontal="left" vertical="top" wrapText="1"/>
    </xf>
    <xf numFmtId="0" fontId="17" fillId="3" borderId="0" xfId="0" applyFont="1" applyFill="1" applyAlignment="1">
      <alignment wrapText="1"/>
    </xf>
    <xf numFmtId="0" fontId="11" fillId="3" borderId="0" xfId="0" applyFont="1" applyFill="1" applyAlignment="1">
      <alignment horizontal="left" wrapText="1"/>
    </xf>
    <xf numFmtId="164" fontId="17" fillId="2" borderId="2" xfId="3" applyNumberFormat="1" applyFont="1" applyFill="1" applyBorder="1" applyAlignment="1" applyProtection="1">
      <alignment horizontal="right" vertical="center"/>
    </xf>
    <xf numFmtId="9" fontId="17" fillId="2" borderId="2" xfId="2" applyFont="1" applyFill="1" applyBorder="1" applyAlignment="1" applyProtection="1">
      <alignment horizontal="right" vertical="center"/>
    </xf>
    <xf numFmtId="0" fontId="17" fillId="2" borderId="11" xfId="0" applyFont="1" applyFill="1" applyBorder="1"/>
    <xf numFmtId="44" fontId="17" fillId="2" borderId="2" xfId="3" applyFont="1" applyFill="1" applyBorder="1" applyAlignment="1" applyProtection="1">
      <alignment horizontal="right" vertical="center"/>
    </xf>
    <xf numFmtId="44" fontId="6" fillId="2" borderId="2" xfId="0" applyNumberFormat="1" applyFont="1" applyFill="1" applyBorder="1"/>
    <xf numFmtId="0" fontId="8" fillId="3" borderId="0" xfId="0" applyFont="1" applyFill="1" applyAlignment="1">
      <alignment horizontal="center" vertical="center"/>
    </xf>
    <xf numFmtId="0" fontId="6" fillId="3" borderId="0" xfId="0" applyFont="1" applyFill="1" applyAlignment="1">
      <alignment horizontal="right" vertical="center"/>
    </xf>
    <xf numFmtId="9" fontId="6" fillId="9" borderId="2" xfId="2" applyFont="1" applyFill="1" applyBorder="1" applyAlignment="1" applyProtection="1">
      <alignment horizontal="center" vertical="center"/>
    </xf>
    <xf numFmtId="0" fontId="8" fillId="3" borderId="2" xfId="0" applyFont="1" applyFill="1" applyBorder="1" applyAlignment="1">
      <alignment horizontal="center" vertical="center"/>
    </xf>
    <xf numFmtId="165" fontId="6" fillId="9" borderId="2" xfId="3" applyNumberFormat="1" applyFont="1" applyFill="1" applyBorder="1" applyAlignment="1" applyProtection="1">
      <alignment horizontal="center" vertical="center"/>
    </xf>
    <xf numFmtId="165" fontId="6" fillId="6" borderId="2" xfId="0" applyNumberFormat="1" applyFont="1" applyFill="1" applyBorder="1" applyAlignment="1">
      <alignment horizontal="center" vertical="center"/>
    </xf>
    <xf numFmtId="165" fontId="11" fillId="9" borderId="2" xfId="0" applyNumberFormat="1" applyFont="1" applyFill="1" applyBorder="1" applyAlignment="1">
      <alignment horizontal="center" vertical="center"/>
    </xf>
    <xf numFmtId="0" fontId="6" fillId="9" borderId="0" xfId="0" applyFont="1" applyFill="1" applyAlignment="1">
      <alignment horizontal="center" vertical="center"/>
    </xf>
    <xf numFmtId="44" fontId="6" fillId="4" borderId="2" xfId="0" applyNumberFormat="1" applyFont="1" applyFill="1" applyBorder="1" applyAlignment="1">
      <alignment horizontal="center" vertical="center"/>
    </xf>
    <xf numFmtId="0" fontId="17" fillId="2" borderId="11" xfId="0" applyFont="1" applyFill="1" applyBorder="1" applyAlignment="1">
      <alignment horizontal="right" vertical="center"/>
    </xf>
    <xf numFmtId="9" fontId="6" fillId="3" borderId="0" xfId="2" applyFont="1" applyFill="1" applyAlignment="1" applyProtection="1">
      <alignment horizontal="center"/>
    </xf>
    <xf numFmtId="44" fontId="6" fillId="4" borderId="2" xfId="0" applyNumberFormat="1" applyFont="1" applyFill="1" applyBorder="1" applyAlignment="1">
      <alignment horizontal="right" vertical="center"/>
    </xf>
    <xf numFmtId="0" fontId="4" fillId="3" borderId="1" xfId="1" applyFont="1" applyFill="1"/>
    <xf numFmtId="0" fontId="6" fillId="3" borderId="0" xfId="0" applyFont="1" applyFill="1" applyAlignment="1">
      <alignment wrapText="1"/>
    </xf>
    <xf numFmtId="0" fontId="11" fillId="3" borderId="0" xfId="0" applyFont="1" applyFill="1" applyAlignment="1">
      <alignment horizontal="left" wrapText="1"/>
    </xf>
    <xf numFmtId="0" fontId="6" fillId="3" borderId="0" xfId="0" applyFont="1" applyFill="1" applyAlignment="1">
      <alignment horizontal="left" vertical="top" wrapText="1"/>
    </xf>
  </cellXfs>
  <cellStyles count="5">
    <cellStyle name="Currency" xfId="3" builtinId="4"/>
    <cellStyle name="Heading 1" xfId="1" builtinId="16"/>
    <cellStyle name="Hyperlink" xfId="4" builtinId="8"/>
    <cellStyle name="Normal" xfId="0" builtinId="0"/>
    <cellStyle name="Percent" xfId="2" builtinId="5"/>
  </cellStyles>
  <dxfs count="163">
    <dxf>
      <fill>
        <patternFill>
          <bgColor rgb="FFFF0000"/>
        </patternFill>
      </fill>
    </dxf>
    <dxf>
      <fill>
        <patternFill>
          <bgColor rgb="FF92D050"/>
        </patternFill>
      </fill>
    </dxf>
    <dxf>
      <font>
        <color theme="1"/>
      </font>
    </dxf>
    <dxf>
      <font>
        <color theme="1"/>
      </font>
    </dxf>
    <dxf>
      <font>
        <color theme="1"/>
      </font>
    </dxf>
    <dxf>
      <font>
        <color theme="2"/>
      </font>
    </dxf>
    <dxf>
      <font>
        <color theme="2"/>
      </font>
    </dxf>
    <dxf>
      <font>
        <color theme="2"/>
      </font>
    </dxf>
    <dxf>
      <font>
        <color theme="2"/>
      </font>
    </dxf>
    <dxf>
      <font>
        <color theme="2"/>
      </font>
    </dxf>
    <dxf>
      <font>
        <color theme="0"/>
      </font>
      <fill>
        <patternFill>
          <fgColor theme="4"/>
          <bgColor theme="4"/>
        </patternFill>
      </fill>
      <border>
        <vertical/>
        <horizontal/>
      </border>
    </dxf>
    <dxf>
      <fill>
        <patternFill>
          <bgColor rgb="FFFF0000"/>
        </patternFill>
      </fill>
    </dxf>
    <dxf>
      <fill>
        <patternFill>
          <bgColor rgb="FF1C594D"/>
        </patternFill>
      </fill>
    </dxf>
    <dxf>
      <font>
        <color theme="2"/>
      </font>
      <fill>
        <patternFill>
          <bgColor theme="2"/>
        </patternFill>
      </fill>
      <border>
        <vertical/>
        <horizontal/>
      </border>
    </dxf>
    <dxf>
      <font>
        <color theme="0" tint="-0.34998626667073579"/>
      </font>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theme="1"/>
      </font>
    </dxf>
    <dxf>
      <font>
        <color theme="2"/>
      </font>
    </dxf>
    <dxf>
      <font>
        <strike val="0"/>
      </font>
    </dxf>
    <dxf>
      <font>
        <strike val="0"/>
      </font>
    </dxf>
    <dxf>
      <font>
        <color theme="0" tint="-0.34998626667073579"/>
      </font>
    </dxf>
    <dxf>
      <font>
        <color theme="1" tint="0.499984740745262"/>
      </font>
    </dxf>
    <dxf>
      <font>
        <color theme="1"/>
      </font>
    </dxf>
    <dxf>
      <font>
        <color theme="1"/>
      </font>
    </dxf>
    <dxf>
      <font>
        <color theme="1"/>
      </font>
    </dxf>
    <dxf>
      <font>
        <color theme="2"/>
      </font>
    </dxf>
    <dxf>
      <font>
        <color theme="2"/>
      </font>
    </dxf>
    <dxf>
      <font>
        <color theme="2"/>
      </font>
    </dxf>
    <dxf>
      <font>
        <color theme="2"/>
      </font>
    </dxf>
    <dxf>
      <font>
        <color theme="2"/>
      </font>
    </dxf>
    <dxf>
      <font>
        <color theme="0"/>
      </font>
      <fill>
        <patternFill>
          <fgColor theme="4"/>
          <bgColor theme="4"/>
        </patternFill>
      </fill>
      <border>
        <vertical/>
        <horizontal/>
      </border>
    </dxf>
    <dxf>
      <fill>
        <patternFill>
          <bgColor rgb="FFFF0000"/>
        </patternFill>
      </fill>
    </dxf>
    <dxf>
      <fill>
        <patternFill>
          <bgColor rgb="FF1C594D"/>
        </patternFill>
      </fill>
    </dxf>
    <dxf>
      <font>
        <color theme="2"/>
      </font>
      <fill>
        <patternFill>
          <bgColor theme="2"/>
        </patternFill>
      </fill>
      <border>
        <vertical/>
        <horizontal/>
      </border>
    </dxf>
    <dxf>
      <font>
        <color theme="0" tint="-0.34998626667073579"/>
      </font>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theme="1"/>
      </font>
    </dxf>
    <dxf>
      <font>
        <color theme="2"/>
      </font>
    </dxf>
    <dxf>
      <font>
        <strike val="0"/>
      </font>
    </dxf>
    <dxf>
      <font>
        <strike val="0"/>
      </font>
    </dxf>
    <dxf>
      <font>
        <color theme="0" tint="-0.34998626667073579"/>
      </font>
    </dxf>
    <dxf>
      <font>
        <color theme="1" tint="0.499984740745262"/>
      </font>
    </dxf>
    <dxf>
      <font>
        <color theme="1"/>
      </font>
    </dxf>
    <dxf>
      <font>
        <color theme="1"/>
      </font>
    </dxf>
    <dxf>
      <font>
        <color theme="1"/>
      </font>
    </dxf>
    <dxf>
      <font>
        <color theme="2"/>
      </font>
    </dxf>
    <dxf>
      <font>
        <color theme="2"/>
      </font>
    </dxf>
    <dxf>
      <font>
        <color theme="2"/>
      </font>
    </dxf>
    <dxf>
      <font>
        <color theme="2"/>
      </font>
    </dxf>
    <dxf>
      <font>
        <color theme="2"/>
      </font>
    </dxf>
    <dxf>
      <font>
        <color theme="0"/>
      </font>
      <fill>
        <patternFill>
          <fgColor theme="4"/>
          <bgColor theme="4"/>
        </patternFill>
      </fill>
      <border>
        <vertical/>
        <horizontal/>
      </border>
    </dxf>
    <dxf>
      <fill>
        <patternFill>
          <bgColor rgb="FFFF0000"/>
        </patternFill>
      </fill>
    </dxf>
    <dxf>
      <fill>
        <patternFill>
          <bgColor rgb="FF1C594D"/>
        </patternFill>
      </fill>
    </dxf>
    <dxf>
      <font>
        <color theme="2"/>
      </font>
      <fill>
        <patternFill>
          <bgColor theme="2"/>
        </patternFill>
      </fill>
      <border>
        <vertical/>
        <horizontal/>
      </border>
    </dxf>
    <dxf>
      <font>
        <color theme="0" tint="-0.34998626667073579"/>
      </font>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theme="1"/>
      </font>
    </dxf>
    <dxf>
      <font>
        <color theme="2"/>
      </font>
    </dxf>
    <dxf>
      <font>
        <strike val="0"/>
      </font>
    </dxf>
    <dxf>
      <font>
        <strike val="0"/>
      </font>
    </dxf>
    <dxf>
      <font>
        <color theme="0" tint="-0.34998626667073579"/>
      </font>
    </dxf>
    <dxf>
      <font>
        <color theme="1" tint="0.499984740745262"/>
      </font>
    </dxf>
    <dxf>
      <font>
        <color theme="1"/>
      </font>
    </dxf>
    <dxf>
      <font>
        <color theme="1"/>
      </font>
    </dxf>
    <dxf>
      <font>
        <color theme="1"/>
      </font>
    </dxf>
    <dxf>
      <font>
        <color theme="2"/>
      </font>
    </dxf>
    <dxf>
      <font>
        <color theme="2"/>
      </font>
    </dxf>
    <dxf>
      <font>
        <color theme="2"/>
      </font>
    </dxf>
    <dxf>
      <font>
        <color theme="2"/>
      </font>
    </dxf>
    <dxf>
      <font>
        <color theme="2"/>
      </font>
    </dxf>
    <dxf>
      <font>
        <color theme="0"/>
      </font>
      <fill>
        <patternFill>
          <fgColor theme="4"/>
          <bgColor theme="4"/>
        </patternFill>
      </fill>
      <border>
        <vertical/>
        <horizontal/>
      </border>
    </dxf>
    <dxf>
      <fill>
        <patternFill>
          <bgColor rgb="FFFF0000"/>
        </patternFill>
      </fill>
    </dxf>
    <dxf>
      <fill>
        <patternFill>
          <bgColor rgb="FF1C594D"/>
        </patternFill>
      </fill>
    </dxf>
    <dxf>
      <font>
        <color theme="2"/>
      </font>
      <fill>
        <patternFill>
          <bgColor theme="2"/>
        </patternFill>
      </fill>
      <border>
        <vertical/>
        <horizontal/>
      </border>
    </dxf>
    <dxf>
      <font>
        <color theme="0" tint="-0.34998626667073579"/>
      </font>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theme="1"/>
      </font>
    </dxf>
    <dxf>
      <font>
        <color theme="2"/>
      </font>
    </dxf>
    <dxf>
      <font>
        <strike val="0"/>
      </font>
    </dxf>
    <dxf>
      <font>
        <strike val="0"/>
      </font>
    </dxf>
    <dxf>
      <font>
        <color theme="0" tint="-0.34998626667073579"/>
      </font>
    </dxf>
    <dxf>
      <font>
        <color theme="1" tint="0.499984740745262"/>
      </font>
    </dxf>
    <dxf>
      <font>
        <color theme="1"/>
      </font>
    </dxf>
    <dxf>
      <font>
        <color theme="1"/>
      </font>
    </dxf>
    <dxf>
      <font>
        <color theme="1"/>
      </font>
    </dxf>
    <dxf>
      <font>
        <color theme="2"/>
      </font>
    </dxf>
    <dxf>
      <font>
        <color theme="2"/>
      </font>
    </dxf>
    <dxf>
      <font>
        <color theme="2"/>
      </font>
    </dxf>
    <dxf>
      <font>
        <color theme="2"/>
      </font>
    </dxf>
    <dxf>
      <font>
        <color theme="2"/>
      </font>
    </dxf>
    <dxf>
      <font>
        <color theme="0"/>
      </font>
      <fill>
        <patternFill>
          <fgColor theme="4"/>
          <bgColor theme="4"/>
        </patternFill>
      </fill>
      <border>
        <vertical/>
        <horizontal/>
      </border>
    </dxf>
    <dxf>
      <fill>
        <patternFill>
          <bgColor rgb="FFFF0000"/>
        </patternFill>
      </fill>
    </dxf>
    <dxf>
      <fill>
        <patternFill>
          <bgColor rgb="FF1C594D"/>
        </patternFill>
      </fill>
    </dxf>
    <dxf>
      <font>
        <color theme="2"/>
      </font>
      <fill>
        <patternFill>
          <bgColor theme="2"/>
        </patternFill>
      </fill>
      <border>
        <vertical/>
        <horizontal/>
      </border>
    </dxf>
    <dxf>
      <font>
        <color theme="0" tint="-0.34998626667073579"/>
      </font>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theme="1"/>
      </font>
    </dxf>
    <dxf>
      <font>
        <color theme="2"/>
      </font>
    </dxf>
    <dxf>
      <font>
        <strike val="0"/>
      </font>
    </dxf>
    <dxf>
      <font>
        <strike val="0"/>
      </font>
    </dxf>
    <dxf>
      <font>
        <color theme="0" tint="-0.34998626667073579"/>
      </font>
    </dxf>
    <dxf>
      <font>
        <color theme="1" tint="0.499984740745262"/>
      </font>
    </dxf>
    <dxf>
      <font>
        <color theme="1"/>
      </font>
    </dxf>
    <dxf>
      <font>
        <color theme="1"/>
      </font>
    </dxf>
    <dxf>
      <font>
        <color theme="1"/>
      </font>
    </dxf>
    <dxf>
      <font>
        <color theme="2"/>
      </font>
    </dxf>
    <dxf>
      <font>
        <color theme="2"/>
      </font>
    </dxf>
    <dxf>
      <font>
        <color theme="2"/>
      </font>
    </dxf>
    <dxf>
      <font>
        <color theme="2"/>
      </font>
    </dxf>
    <dxf>
      <font>
        <color theme="2"/>
      </font>
    </dxf>
    <dxf>
      <font>
        <color theme="0"/>
      </font>
      <fill>
        <patternFill>
          <fgColor theme="4"/>
          <bgColor theme="4"/>
        </patternFill>
      </fill>
      <border>
        <vertical/>
        <horizontal/>
      </border>
    </dxf>
    <dxf>
      <fill>
        <patternFill>
          <bgColor rgb="FFFF0000"/>
        </patternFill>
      </fill>
    </dxf>
    <dxf>
      <fill>
        <patternFill>
          <bgColor rgb="FF1C594D"/>
        </patternFill>
      </fill>
    </dxf>
    <dxf>
      <font>
        <color theme="2"/>
      </font>
      <fill>
        <patternFill>
          <bgColor theme="2"/>
        </patternFill>
      </fill>
      <border>
        <vertical/>
        <horizontal/>
      </border>
    </dxf>
    <dxf>
      <font>
        <color theme="0" tint="-0.34998626667073579"/>
      </font>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theme="1"/>
      </font>
    </dxf>
    <dxf>
      <font>
        <color theme="2"/>
      </font>
    </dxf>
    <dxf>
      <font>
        <strike val="0"/>
      </font>
    </dxf>
    <dxf>
      <font>
        <strike val="0"/>
      </font>
    </dxf>
    <dxf>
      <font>
        <color theme="0" tint="-0.34998626667073579"/>
      </font>
    </dxf>
    <dxf>
      <font>
        <color theme="1" tint="0.499984740745262"/>
      </font>
    </dxf>
    <dxf>
      <font>
        <color theme="1"/>
      </font>
    </dxf>
    <dxf>
      <font>
        <color theme="1"/>
      </font>
    </dxf>
    <dxf>
      <font>
        <color theme="1"/>
      </font>
    </dxf>
    <dxf>
      <font>
        <color theme="2"/>
      </font>
    </dxf>
    <dxf>
      <font>
        <color theme="2"/>
      </font>
    </dxf>
    <dxf>
      <font>
        <color theme="2"/>
      </font>
    </dxf>
    <dxf>
      <font>
        <color theme="2"/>
      </font>
    </dxf>
    <dxf>
      <font>
        <color theme="2"/>
      </font>
    </dxf>
    <dxf>
      <font>
        <color theme="0"/>
      </font>
      <fill>
        <patternFill>
          <fgColor theme="4"/>
          <bgColor theme="4"/>
        </patternFill>
      </fill>
      <border>
        <vertical/>
        <horizontal/>
      </border>
    </dxf>
    <dxf>
      <fill>
        <patternFill>
          <bgColor rgb="FFFF0000"/>
        </patternFill>
      </fill>
    </dxf>
    <dxf>
      <fill>
        <patternFill>
          <bgColor rgb="FF1C594D"/>
        </patternFill>
      </fill>
    </dxf>
    <dxf>
      <font>
        <color theme="2"/>
      </font>
      <fill>
        <patternFill>
          <bgColor theme="2"/>
        </patternFill>
      </fill>
      <border>
        <vertical/>
        <horizontal/>
      </border>
    </dxf>
    <dxf>
      <font>
        <color theme="0" tint="-0.34998626667073579"/>
      </font>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theme="1"/>
      </font>
    </dxf>
    <dxf>
      <font>
        <color theme="2"/>
      </font>
    </dxf>
    <dxf>
      <font>
        <strike val="0"/>
      </font>
    </dxf>
    <dxf>
      <font>
        <strike val="0"/>
      </font>
    </dxf>
    <dxf>
      <font>
        <color theme="0" tint="-0.34998626667073579"/>
      </font>
    </dxf>
    <dxf>
      <font>
        <color theme="1" tint="0.499984740745262"/>
      </font>
    </dxf>
    <dxf>
      <font>
        <color theme="1"/>
      </font>
    </dxf>
    <dxf>
      <font>
        <color theme="1"/>
      </font>
    </dxf>
    <dxf>
      <font>
        <color theme="1"/>
      </font>
    </dxf>
    <dxf>
      <font>
        <b/>
        <i val="0"/>
        <color theme="9" tint="-0.499984740745262"/>
      </font>
    </dxf>
    <dxf>
      <font>
        <color theme="2"/>
      </font>
    </dxf>
    <dxf>
      <font>
        <color theme="2"/>
      </font>
    </dxf>
    <dxf>
      <font>
        <color theme="2"/>
      </font>
    </dxf>
    <dxf>
      <font>
        <color theme="2"/>
      </font>
    </dxf>
    <dxf>
      <font>
        <color theme="2"/>
      </font>
    </dxf>
    <dxf>
      <font>
        <color theme="0"/>
      </font>
      <fill>
        <patternFill>
          <fgColor theme="4"/>
          <bgColor theme="4"/>
        </patternFill>
      </fill>
      <border>
        <vertical/>
        <horizontal/>
      </border>
    </dxf>
    <dxf>
      <fill>
        <patternFill>
          <bgColor rgb="FFFF0000"/>
        </patternFill>
      </fill>
    </dxf>
    <dxf>
      <fill>
        <patternFill>
          <bgColor rgb="FF1C594D"/>
        </patternFill>
      </fill>
    </dxf>
    <dxf>
      <font>
        <color theme="2"/>
      </font>
      <fill>
        <patternFill>
          <bgColor theme="2"/>
        </patternFill>
      </fill>
      <border>
        <vertical/>
        <horizontal/>
      </border>
    </dxf>
    <dxf>
      <font>
        <color theme="0" tint="-0.34998626667073579"/>
      </font>
      <fill>
        <patternFill>
          <bgColor theme="0" tint="-0.34998626667073579"/>
        </patternFill>
      </fill>
      <border>
        <left/>
        <right/>
        <top/>
        <bottom/>
        <vertical/>
        <horizontal/>
      </border>
    </dxf>
    <dxf>
      <fill>
        <patternFill>
          <bgColor theme="0" tint="-0.34998626667073579"/>
        </patternFill>
      </fill>
      <border>
        <left/>
        <right/>
        <top/>
        <bottom/>
        <vertical/>
        <horizontal/>
      </border>
    </dxf>
    <dxf>
      <font>
        <color theme="1"/>
      </font>
    </dxf>
    <dxf>
      <font>
        <color theme="2"/>
      </font>
    </dxf>
    <dxf>
      <font>
        <strike val="0"/>
      </font>
    </dxf>
    <dxf>
      <font>
        <strike val="0"/>
      </font>
    </dxf>
    <dxf>
      <font>
        <color theme="0" tint="-0.34998626667073579"/>
      </font>
    </dxf>
    <dxf>
      <font>
        <color theme="1" tint="0.499984740745262"/>
      </font>
    </dxf>
  </dxfs>
  <tableStyles count="0" defaultTableStyle="TableStyleMedium2" defaultPivotStyle="PivotStyleLight16"/>
  <colors>
    <mruColors>
      <color rgb="FF832E87"/>
      <color rgb="FFD9D9D9"/>
      <color rgb="FF1C594D"/>
      <color rgb="FFF9AF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2.svg"/><Relationship Id="rId1" Type="http://schemas.openxmlformats.org/officeDocument/2006/relationships/image" Target="../media/image1.png"/><Relationship Id="rId5" Type="http://schemas.openxmlformats.org/officeDocument/2006/relationships/image" Target="../media/image9.png"/><Relationship Id="rId4"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0</xdr:col>
      <xdr:colOff>340043</xdr:colOff>
      <xdr:row>7</xdr:row>
      <xdr:rowOff>3801</xdr:rowOff>
    </xdr:from>
    <xdr:to>
      <xdr:col>18</xdr:col>
      <xdr:colOff>280989</xdr:colOff>
      <xdr:row>30</xdr:row>
      <xdr:rowOff>0</xdr:rowOff>
    </xdr:to>
    <xdr:sp macro="" textlink="">
      <xdr:nvSpPr>
        <xdr:cNvPr id="19" name="TextBox 1">
          <a:extLst>
            <a:ext uri="{FF2B5EF4-FFF2-40B4-BE49-F238E27FC236}">
              <a16:creationId xmlns:a16="http://schemas.microsoft.com/office/drawing/2014/main" id="{F8C569C0-ECC4-97FF-8D97-AC6E46036E34}"/>
            </a:ext>
          </a:extLst>
        </xdr:cNvPr>
        <xdr:cNvSpPr txBox="1"/>
      </xdr:nvSpPr>
      <xdr:spPr>
        <a:xfrm>
          <a:off x="340043" y="1337301"/>
          <a:ext cx="10656571" cy="5127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accent1"/>
              </a:solidFill>
              <a:effectLst/>
              <a:latin typeface="Arial" panose="020B0604020202020204" pitchFamily="34" charset="0"/>
              <a:ea typeface="+mn-ea"/>
              <a:cs typeface="Arial" panose="020B0604020202020204" pitchFamily="34" charset="0"/>
            </a:rPr>
            <a:t>Preschool Plus is a quality 30 hour preschool program for eligible 3- and 4-year-olds, that supports those children at greatest risk of developmental vulnerability.</a:t>
          </a:r>
        </a:p>
        <a:p>
          <a:pPr marL="0" marR="0" lvl="0" indent="0" defTabSz="914400" rtl="0" eaLnBrk="1" fontAlgn="auto" latinLnBrk="0" hangingPunct="1">
            <a:lnSpc>
              <a:spcPct val="100000"/>
            </a:lnSpc>
            <a:spcBef>
              <a:spcPts val="0"/>
            </a:spcBef>
            <a:spcAft>
              <a:spcPts val="0"/>
            </a:spcAft>
            <a:buClrTx/>
            <a:buSzTx/>
            <a:buFontTx/>
            <a:buNone/>
            <a:tabLst/>
            <a:defRPr/>
          </a:pPr>
          <a:endParaRPr lang="en-AU" sz="1400">
            <a:solidFill>
              <a:schemeClr val="accent1"/>
            </a:solidFill>
            <a:effectLst/>
            <a:latin typeface="Arial" panose="020B0604020202020204" pitchFamily="34" charset="0"/>
            <a:cs typeface="Arial" panose="020B0604020202020204" pitchFamily="34" charset="0"/>
          </a:endParaRPr>
        </a:p>
        <a:p>
          <a:r>
            <a:rPr lang="en-AU" sz="1400">
              <a:solidFill>
                <a:schemeClr val="accent1"/>
              </a:solidFill>
              <a:latin typeface="Arial" panose="020B0604020202020204" pitchFamily="34" charset="0"/>
              <a:cs typeface="Arial" panose="020B0604020202020204" pitchFamily="34" charset="0"/>
            </a:rPr>
            <a:t>In 2026, up to 200 children will be enrolled in the Preschool Plus program in integrated hubs, government preschools and partner services. </a:t>
          </a:r>
        </a:p>
        <a:p>
          <a:endParaRPr lang="en-AU" sz="1400">
            <a:solidFill>
              <a:schemeClr val="accent1"/>
            </a:solidFill>
            <a:latin typeface="Arial" panose="020B0604020202020204" pitchFamily="34" charset="0"/>
            <a:cs typeface="Arial" panose="020B0604020202020204" pitchFamily="34" charset="0"/>
          </a:endParaRPr>
        </a:p>
        <a:p>
          <a:r>
            <a:rPr lang="en-AU" sz="1400">
              <a:solidFill>
                <a:schemeClr val="accent1"/>
              </a:solidFill>
              <a:latin typeface="Arial" panose="020B0604020202020204" pitchFamily="34" charset="0"/>
              <a:cs typeface="Arial" panose="020B0604020202020204" pitchFamily="34" charset="0"/>
            </a:rPr>
            <a:t>Partner services</a:t>
          </a:r>
          <a:r>
            <a:rPr lang="en-AU" sz="1400" baseline="0">
              <a:solidFill>
                <a:schemeClr val="accent1"/>
              </a:solidFill>
              <a:latin typeface="Arial" panose="020B0604020202020204" pitchFamily="34" charset="0"/>
              <a:cs typeface="Arial" panose="020B0604020202020204" pitchFamily="34" charset="0"/>
            </a:rPr>
            <a:t> with </a:t>
          </a:r>
          <a:r>
            <a:rPr lang="en-AU" sz="1400">
              <a:solidFill>
                <a:schemeClr val="accent1"/>
              </a:solidFill>
              <a:latin typeface="Arial" panose="020B0604020202020204" pitchFamily="34" charset="0"/>
              <a:cs typeface="Arial" panose="020B0604020202020204" pitchFamily="34" charset="0"/>
            </a:rPr>
            <a:t>Preschool</a:t>
          </a:r>
          <a:r>
            <a:rPr lang="en-AU" sz="1400" baseline="0">
              <a:solidFill>
                <a:schemeClr val="accent1"/>
              </a:solidFill>
              <a:latin typeface="Arial" panose="020B0604020202020204" pitchFamily="34" charset="0"/>
              <a:cs typeface="Arial" panose="020B0604020202020204" pitchFamily="34" charset="0"/>
            </a:rPr>
            <a:t> Plus enrolments will receive </a:t>
          </a:r>
          <a:r>
            <a:rPr lang="en-AU" sz="1400" b="0" baseline="0">
              <a:solidFill>
                <a:schemeClr val="accent1"/>
              </a:solidFill>
              <a:latin typeface="Arial" panose="020B0604020202020204" pitchFamily="34" charset="0"/>
              <a:cs typeface="Arial" panose="020B0604020202020204" pitchFamily="34" charset="0"/>
            </a:rPr>
            <a:t>additional funding. This includes </a:t>
          </a:r>
          <a:r>
            <a:rPr lang="en-AU" sz="1400" b="1" baseline="0">
              <a:solidFill>
                <a:schemeClr val="accent1"/>
              </a:solidFill>
              <a:latin typeface="Arial" panose="020B0604020202020204" pitchFamily="34" charset="0"/>
              <a:cs typeface="Arial" panose="020B0604020202020204" pitchFamily="34" charset="0"/>
            </a:rPr>
            <a:t>Preschool Plus fee relief </a:t>
          </a:r>
          <a:r>
            <a:rPr lang="en-AU" sz="1400" b="0" baseline="0">
              <a:solidFill>
                <a:schemeClr val="accent1"/>
              </a:solidFill>
              <a:latin typeface="Arial" panose="020B0604020202020204" pitchFamily="34" charset="0"/>
              <a:cs typeface="Arial" panose="020B0604020202020204" pitchFamily="34" charset="0"/>
            </a:rPr>
            <a:t>for </a:t>
          </a:r>
          <a:r>
            <a:rPr lang="en-AU" sz="1400" b="1" baseline="0">
              <a:solidFill>
                <a:schemeClr val="accent1"/>
              </a:solidFill>
              <a:latin typeface="Arial" panose="020B0604020202020204" pitchFamily="34" charset="0"/>
              <a:cs typeface="Arial" panose="020B0604020202020204" pitchFamily="34" charset="0"/>
            </a:rPr>
            <a:t>eligible families </a:t>
          </a:r>
          <a:r>
            <a:rPr lang="en-AU" sz="1400" b="0" baseline="0">
              <a:solidFill>
                <a:schemeClr val="accent1"/>
              </a:solidFill>
              <a:latin typeface="Arial" panose="020B0604020202020204" pitchFamily="34" charset="0"/>
              <a:cs typeface="Arial" panose="020B0604020202020204" pitchFamily="34" charset="0"/>
            </a:rPr>
            <a:t>to support program affordability. </a:t>
          </a:r>
          <a:r>
            <a:rPr lang="en-AU" sz="1400" b="0" i="1" baseline="0">
              <a:solidFill>
                <a:schemeClr val="accent5"/>
              </a:solidFill>
              <a:latin typeface="Arial" panose="020B0604020202020204" pitchFamily="34" charset="0"/>
              <a:cs typeface="Arial" panose="020B0604020202020204" pitchFamily="34" charset="0"/>
            </a:rPr>
            <a:t>Please note Preschool Plus fee relief funding is applicable for eligible children referred into the Preschool Plus program only.</a:t>
          </a:r>
        </a:p>
        <a:p>
          <a:endParaRPr lang="en-AU" sz="1400" b="0" i="1" baseline="0">
            <a:solidFill>
              <a:schemeClr val="accent1"/>
            </a:solidFill>
            <a:latin typeface="Arial" panose="020B0604020202020204" pitchFamily="34" charset="0"/>
            <a:cs typeface="Arial" panose="020B0604020202020204" pitchFamily="34" charset="0"/>
          </a:endParaRPr>
        </a:p>
        <a:p>
          <a:r>
            <a:rPr lang="en-AU" sz="1400" b="0" baseline="0">
              <a:solidFill>
                <a:schemeClr val="accent1"/>
              </a:solidFill>
              <a:latin typeface="Arial" panose="020B0604020202020204" pitchFamily="34" charset="0"/>
              <a:cs typeface="Arial" panose="020B0604020202020204" pitchFamily="34" charset="0"/>
            </a:rPr>
            <a:t>This </a:t>
          </a:r>
          <a:r>
            <a:rPr lang="en-AU" sz="1400" b="1" baseline="0">
              <a:solidFill>
                <a:schemeClr val="accent1"/>
              </a:solidFill>
              <a:latin typeface="Arial" panose="020B0604020202020204" pitchFamily="34" charset="0"/>
              <a:cs typeface="Arial" panose="020B0604020202020204" pitchFamily="34" charset="0"/>
            </a:rPr>
            <a:t>calculator </a:t>
          </a:r>
          <a:r>
            <a:rPr lang="en-AU" sz="1400" b="0" baseline="0">
              <a:solidFill>
                <a:schemeClr val="accent1"/>
              </a:solidFill>
              <a:latin typeface="Arial" panose="020B0604020202020204" pitchFamily="34" charset="0"/>
              <a:cs typeface="Arial" panose="020B0604020202020204" pitchFamily="34" charset="0"/>
            </a:rPr>
            <a:t>tool is designed to </a:t>
          </a:r>
          <a:r>
            <a:rPr lang="en-AU" sz="1400" b="1" baseline="0">
              <a:solidFill>
                <a:schemeClr val="accent1"/>
              </a:solidFill>
              <a:latin typeface="Arial" panose="020B0604020202020204" pitchFamily="34" charset="0"/>
              <a:ea typeface="+mn-ea"/>
              <a:cs typeface="Arial" panose="020B0604020202020204" pitchFamily="34" charset="0"/>
            </a:rPr>
            <a:t>support conversations with families, </a:t>
          </a:r>
          <a:r>
            <a:rPr lang="en-AU" sz="1400" b="0" baseline="0">
              <a:solidFill>
                <a:schemeClr val="accent1"/>
              </a:solidFill>
              <a:latin typeface="Arial" panose="020B0604020202020204" pitchFamily="34" charset="0"/>
              <a:ea typeface="+mn-ea"/>
              <a:cs typeface="Arial" panose="020B0604020202020204" pitchFamily="34" charset="0"/>
            </a:rPr>
            <a:t>by </a:t>
          </a:r>
          <a:r>
            <a:rPr lang="en-AU" sz="1400" b="1" baseline="0">
              <a:solidFill>
                <a:schemeClr val="accent1"/>
              </a:solidFill>
              <a:latin typeface="Arial" panose="020B0604020202020204" pitchFamily="34" charset="0"/>
              <a:ea typeface="+mn-ea"/>
              <a:cs typeface="Arial" panose="020B0604020202020204" pitchFamily="34" charset="0"/>
            </a:rPr>
            <a:t>estimating the indicative out-of-pocket costs payable for each eligible Preschool Plus enrolment</a:t>
          </a:r>
          <a:r>
            <a:rPr lang="en-AU" sz="1400" b="0" baseline="0">
              <a:solidFill>
                <a:schemeClr val="accent1"/>
              </a:solidFill>
              <a:latin typeface="Arial" panose="020B0604020202020204" pitchFamily="34" charset="0"/>
              <a:cs typeface="Arial" panose="020B0604020202020204" pitchFamily="34" charset="0"/>
            </a:rPr>
            <a:t>.</a:t>
          </a:r>
        </a:p>
        <a:p>
          <a:endParaRPr lang="en-AU" sz="1400" b="0">
            <a:solidFill>
              <a:schemeClr val="accent1"/>
            </a:solidFill>
            <a:latin typeface="Arial" panose="020B0604020202020204" pitchFamily="34" charset="0"/>
            <a:cs typeface="Arial" panose="020B0604020202020204" pitchFamily="34" charset="0"/>
          </a:endParaRPr>
        </a:p>
        <a:p>
          <a:r>
            <a:rPr lang="en-AU" sz="1400" b="0">
              <a:solidFill>
                <a:schemeClr val="accent1"/>
              </a:solidFill>
              <a:latin typeface="Arial" panose="020B0604020202020204" pitchFamily="34" charset="0"/>
              <a:cs typeface="Arial" panose="020B0604020202020204" pitchFamily="34" charset="0"/>
            </a:rPr>
            <a:t>For</a:t>
          </a:r>
          <a:r>
            <a:rPr lang="en-AU" sz="1400" b="0" baseline="0">
              <a:solidFill>
                <a:schemeClr val="accent1"/>
              </a:solidFill>
              <a:latin typeface="Arial" panose="020B0604020202020204" pitchFamily="34" charset="0"/>
              <a:cs typeface="Arial" panose="020B0604020202020204" pitchFamily="34" charset="0"/>
            </a:rPr>
            <a:t> further details about the </a:t>
          </a:r>
          <a:r>
            <a:rPr lang="en-AU" sz="1400" b="1" baseline="0">
              <a:solidFill>
                <a:schemeClr val="accent1"/>
              </a:solidFill>
              <a:latin typeface="Arial" panose="020B0604020202020204" pitchFamily="34" charset="0"/>
              <a:cs typeface="Arial" panose="020B0604020202020204" pitchFamily="34" charset="0"/>
            </a:rPr>
            <a:t>Preschool Plus program and Preschool Plus fee relief, </a:t>
          </a:r>
          <a:r>
            <a:rPr lang="en-AU" sz="1400" b="0" baseline="0">
              <a:solidFill>
                <a:schemeClr val="accent1"/>
              </a:solidFill>
              <a:latin typeface="Arial" panose="020B0604020202020204" pitchFamily="34" charset="0"/>
              <a:cs typeface="Arial" panose="020B0604020202020204" pitchFamily="34" charset="0"/>
            </a:rPr>
            <a:t>please consult </a:t>
          </a:r>
          <a:r>
            <a:rPr lang="en-AU" sz="1400" b="0" u="none" baseline="0">
              <a:solidFill>
                <a:schemeClr val="accent1"/>
              </a:solidFill>
              <a:latin typeface="Arial" panose="020B0604020202020204" pitchFamily="34" charset="0"/>
              <a:cs typeface="Arial" panose="020B0604020202020204" pitchFamily="34" charset="0"/>
            </a:rPr>
            <a:t>the </a:t>
          </a:r>
          <a:r>
            <a:rPr lang="en-AU" sz="1400" b="1" u="sng" baseline="0">
              <a:solidFill>
                <a:schemeClr val="accent1"/>
              </a:solidFill>
              <a:latin typeface="Arial" panose="020B0604020202020204" pitchFamily="34" charset="0"/>
              <a:cs typeface="Arial" panose="020B0604020202020204" pitchFamily="34" charset="0"/>
            </a:rPr>
            <a:t>Policy and Funding Guide</a:t>
          </a:r>
          <a:r>
            <a:rPr lang="en-AU" sz="1400" b="0" u="none" baseline="0">
              <a:solidFill>
                <a:schemeClr val="accent1"/>
              </a:solidFill>
              <a:latin typeface="Arial" panose="020B0604020202020204" pitchFamily="34" charset="0"/>
              <a:cs typeface="Arial" panose="020B0604020202020204" pitchFamily="34" charset="0"/>
            </a:rPr>
            <a:t>.</a:t>
          </a:r>
        </a:p>
        <a:p>
          <a:endParaRPr lang="en-AU" sz="1400" b="1" u="sng" baseline="0">
            <a:solidFill>
              <a:schemeClr val="accent1"/>
            </a:solidFill>
            <a:latin typeface="Arial" panose="020B0604020202020204" pitchFamily="34" charset="0"/>
            <a:cs typeface="Arial" panose="020B0604020202020204" pitchFamily="34" charset="0"/>
          </a:endParaRPr>
        </a:p>
        <a:p>
          <a:r>
            <a:rPr lang="en-AU" sz="1400" b="0" i="0" u="none" baseline="0">
              <a:solidFill>
                <a:schemeClr val="accent1"/>
              </a:solidFill>
              <a:latin typeface="Arial" panose="020B0604020202020204" pitchFamily="34" charset="0"/>
              <a:cs typeface="Arial" panose="020B0604020202020204" pitchFamily="34" charset="0"/>
            </a:rPr>
            <a:t>Please reach </a:t>
          </a:r>
          <a:r>
            <a:rPr lang="en-AU" sz="1400" b="0" i="0" u="none" baseline="0">
              <a:solidFill>
                <a:schemeClr val="accent1"/>
              </a:solidFill>
              <a:latin typeface="Arial" panose="020B0604020202020204" pitchFamily="34" charset="0"/>
              <a:ea typeface="+mn-ea"/>
              <a:cs typeface="Arial" panose="020B0604020202020204" pitchFamily="34" charset="0"/>
            </a:rPr>
            <a:t>out to OECD.PreschoolFunding@sa.gov.au if you </a:t>
          </a:r>
          <a:r>
            <a:rPr lang="en-AU" sz="1400" b="0" i="0" u="none" baseline="0">
              <a:solidFill>
                <a:schemeClr val="accent1"/>
              </a:solidFill>
              <a:latin typeface="Arial" panose="020B0604020202020204" pitchFamily="34" charset="0"/>
              <a:cs typeface="Arial" panose="020B0604020202020204" pitchFamily="34" charset="0"/>
            </a:rPr>
            <a:t>have any questions relating to </a:t>
          </a:r>
          <a:r>
            <a:rPr lang="en-AU" sz="1400" b="1" i="0" u="none" baseline="0">
              <a:solidFill>
                <a:schemeClr val="accent1"/>
              </a:solidFill>
              <a:latin typeface="Arial" panose="020B0604020202020204" pitchFamily="34" charset="0"/>
              <a:cs typeface="Arial" panose="020B0604020202020204" pitchFamily="34" charset="0"/>
            </a:rPr>
            <a:t>funding</a:t>
          </a:r>
          <a:r>
            <a:rPr lang="en-AU" sz="1400" b="0" i="0" u="none" baseline="0">
              <a:solidFill>
                <a:schemeClr val="accent1"/>
              </a:solidFill>
              <a:latin typeface="Arial" panose="020B0604020202020204" pitchFamily="34" charset="0"/>
              <a:cs typeface="Arial" panose="020B0604020202020204" pitchFamily="34" charset="0"/>
            </a:rPr>
            <a:t>.</a:t>
          </a:r>
        </a:p>
        <a:p>
          <a:endParaRPr lang="en-AU" sz="1400" b="0" i="0" u="none" baseline="0">
            <a:solidFill>
              <a:schemeClr val="accent1"/>
            </a:solidFill>
            <a:latin typeface="Arial" panose="020B0604020202020204" pitchFamily="34" charset="0"/>
            <a:cs typeface="Arial" panose="020B0604020202020204" pitchFamily="34" charset="0"/>
          </a:endParaRPr>
        </a:p>
        <a:p>
          <a:r>
            <a:rPr lang="en-AU" sz="1400" b="0" i="0" u="none" baseline="0">
              <a:solidFill>
                <a:schemeClr val="accent1"/>
              </a:solidFill>
              <a:latin typeface="Arial" panose="020B0604020202020204" pitchFamily="34" charset="0"/>
              <a:cs typeface="Arial" panose="020B0604020202020204" pitchFamily="34" charset="0"/>
            </a:rPr>
            <a:t>Please reach out to OECD.PreschoolPlus@sa.gov.au if you have any questions relating to </a:t>
          </a:r>
          <a:r>
            <a:rPr lang="en-AU" sz="1400" b="1" i="0" u="none" baseline="0">
              <a:solidFill>
                <a:schemeClr val="accent1"/>
              </a:solidFill>
              <a:latin typeface="Arial" panose="020B0604020202020204" pitchFamily="34" charset="0"/>
              <a:cs typeface="Arial" panose="020B0604020202020204" pitchFamily="34" charset="0"/>
            </a:rPr>
            <a:t>Preschool Plus</a:t>
          </a:r>
          <a:r>
            <a:rPr lang="en-AU" sz="1400" b="0" i="0" u="none" baseline="0">
              <a:solidFill>
                <a:schemeClr val="accent1"/>
              </a:solidFill>
              <a:latin typeface="Arial" panose="020B0604020202020204" pitchFamily="34" charset="0"/>
              <a:cs typeface="Arial" panose="020B0604020202020204" pitchFamily="34" charset="0"/>
            </a:rPr>
            <a:t>. </a:t>
          </a:r>
          <a:endParaRPr lang="en-AU" sz="1400" b="0" i="0" u="none">
            <a:solidFill>
              <a:schemeClr val="accent1"/>
            </a:solidFill>
            <a:latin typeface="Arial" panose="020B0604020202020204" pitchFamily="34" charset="0"/>
            <a:cs typeface="Arial" panose="020B0604020202020204" pitchFamily="34" charset="0"/>
          </a:endParaRPr>
        </a:p>
      </xdr:txBody>
    </xdr:sp>
    <xdr:clientData/>
  </xdr:twoCellAnchor>
  <xdr:twoCellAnchor>
    <xdr:from>
      <xdr:col>0</xdr:col>
      <xdr:colOff>76201</xdr:colOff>
      <xdr:row>0</xdr:row>
      <xdr:rowOff>85725</xdr:rowOff>
    </xdr:from>
    <xdr:to>
      <xdr:col>16</xdr:col>
      <xdr:colOff>95251</xdr:colOff>
      <xdr:row>5</xdr:row>
      <xdr:rowOff>95250</xdr:rowOff>
    </xdr:to>
    <xdr:grpSp>
      <xdr:nvGrpSpPr>
        <xdr:cNvPr id="12" name="Group 4">
          <a:extLst>
            <a:ext uri="{FF2B5EF4-FFF2-40B4-BE49-F238E27FC236}">
              <a16:creationId xmlns:a16="http://schemas.microsoft.com/office/drawing/2014/main" id="{02F231B9-714A-2722-6E96-680FF42B96CE}"/>
            </a:ext>
          </a:extLst>
        </xdr:cNvPr>
        <xdr:cNvGrpSpPr/>
      </xdr:nvGrpSpPr>
      <xdr:grpSpPr>
        <a:xfrm>
          <a:off x="76201" y="82550"/>
          <a:ext cx="9925050" cy="905669"/>
          <a:chOff x="0" y="3122295"/>
          <a:chExt cx="10517472" cy="1333101"/>
        </a:xfrm>
      </xdr:grpSpPr>
      <xdr:pic>
        <xdr:nvPicPr>
          <xdr:cNvPr id="16" name="Graphic 17">
            <a:extLst>
              <a:ext uri="{FF2B5EF4-FFF2-40B4-BE49-F238E27FC236}">
                <a16:creationId xmlns:a16="http://schemas.microsoft.com/office/drawing/2014/main" id="{8857C4F5-FA54-4FEF-0B4F-DDF4019F7CC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0" y="3122295"/>
            <a:ext cx="10517472" cy="1333101"/>
          </a:xfrm>
          <a:prstGeom prst="rect">
            <a:avLst/>
          </a:prstGeom>
        </xdr:spPr>
      </xdr:pic>
      <xdr:sp macro="" textlink="">
        <xdr:nvSpPr>
          <xdr:cNvPr id="18" name="TextBox 3">
            <a:extLst>
              <a:ext uri="{FF2B5EF4-FFF2-40B4-BE49-F238E27FC236}">
                <a16:creationId xmlns:a16="http://schemas.microsoft.com/office/drawing/2014/main" id="{494EF243-F390-CC08-AB21-C23F28559AB4}"/>
              </a:ext>
            </a:extLst>
          </xdr:cNvPr>
          <xdr:cNvSpPr txBox="1"/>
        </xdr:nvSpPr>
        <xdr:spPr>
          <a:xfrm>
            <a:off x="630554" y="3557960"/>
            <a:ext cx="9465945"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800" b="1">
                <a:solidFill>
                  <a:schemeClr val="accent1"/>
                </a:solidFill>
                <a:latin typeface="Arial" panose="020B0604020202020204" pitchFamily="34" charset="0"/>
                <a:cs typeface="Arial" panose="020B0604020202020204" pitchFamily="34" charset="0"/>
              </a:rPr>
              <a:t>Preschool Plus fee relief</a:t>
            </a:r>
            <a:r>
              <a:rPr lang="en-AU" sz="2800" b="1" baseline="0">
                <a:solidFill>
                  <a:schemeClr val="accent1"/>
                </a:solidFill>
                <a:latin typeface="Arial" panose="020B0604020202020204" pitchFamily="34" charset="0"/>
                <a:cs typeface="Arial" panose="020B0604020202020204" pitchFamily="34" charset="0"/>
              </a:rPr>
              <a:t> calculator instructions</a:t>
            </a:r>
            <a:endParaRPr lang="en-AU" sz="2800" b="1">
              <a:solidFill>
                <a:schemeClr val="accent1"/>
              </a:solidFill>
              <a:latin typeface="Arial" panose="020B0604020202020204" pitchFamily="34" charset="0"/>
              <a:cs typeface="Arial" panose="020B0604020202020204" pitchFamily="34" charset="0"/>
            </a:endParaRPr>
          </a:p>
        </xdr:txBody>
      </xdr:sp>
    </xdr:grpSp>
    <xdr:clientData/>
  </xdr:twoCellAnchor>
  <xdr:twoCellAnchor editAs="oneCell">
    <xdr:from>
      <xdr:col>15</xdr:col>
      <xdr:colOff>13948</xdr:colOff>
      <xdr:row>55</xdr:row>
      <xdr:rowOff>115140</xdr:rowOff>
    </xdr:from>
    <xdr:to>
      <xdr:col>19</xdr:col>
      <xdr:colOff>391965</xdr:colOff>
      <xdr:row>58</xdr:row>
      <xdr:rowOff>139701</xdr:rowOff>
    </xdr:to>
    <xdr:pic>
      <xdr:nvPicPr>
        <xdr:cNvPr id="6" name="Graphic 6">
          <a:extLst>
            <a:ext uri="{FF2B5EF4-FFF2-40B4-BE49-F238E27FC236}">
              <a16:creationId xmlns:a16="http://schemas.microsoft.com/office/drawing/2014/main" id="{9C8CD36A-EA2E-ACF1-6AB7-2A9B05D670D5}"/>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9300823" y="10271171"/>
          <a:ext cx="2851342" cy="563517"/>
        </a:xfrm>
        <a:prstGeom prst="rect">
          <a:avLst/>
        </a:prstGeom>
      </xdr:spPr>
    </xdr:pic>
    <xdr:clientData/>
  </xdr:twoCellAnchor>
  <xdr:twoCellAnchor editAs="oneCell">
    <xdr:from>
      <xdr:col>0</xdr:col>
      <xdr:colOff>0</xdr:colOff>
      <xdr:row>54</xdr:row>
      <xdr:rowOff>154215</xdr:rowOff>
    </xdr:from>
    <xdr:to>
      <xdr:col>3</xdr:col>
      <xdr:colOff>497993</xdr:colOff>
      <xdr:row>59</xdr:row>
      <xdr:rowOff>56435</xdr:rowOff>
    </xdr:to>
    <xdr:pic>
      <xdr:nvPicPr>
        <xdr:cNvPr id="7" name="Picture 6" descr="A black background with grey text&#10;&#10;AI-generated content may be incorrect.">
          <a:extLst>
            <a:ext uri="{FF2B5EF4-FFF2-40B4-BE49-F238E27FC236}">
              <a16:creationId xmlns:a16="http://schemas.microsoft.com/office/drawing/2014/main" id="{BA247F85-180C-CB24-022A-5A29783C213B}"/>
            </a:ext>
          </a:extLst>
        </xdr:cNvPr>
        <xdr:cNvPicPr>
          <a:picLocks noChangeAspect="1"/>
        </xdr:cNvPicPr>
      </xdr:nvPicPr>
      <xdr:blipFill>
        <a:blip xmlns:r="http://schemas.openxmlformats.org/officeDocument/2006/relationships" r:embed="rId5"/>
        <a:stretch>
          <a:fillRect/>
        </a:stretch>
      </xdr:blipFill>
      <xdr:spPr>
        <a:xfrm>
          <a:off x="0" y="10131653"/>
          <a:ext cx="2355368" cy="795189"/>
        </a:xfrm>
        <a:prstGeom prst="rect">
          <a:avLst/>
        </a:prstGeom>
      </xdr:spPr>
    </xdr:pic>
    <xdr:clientData/>
  </xdr:twoCellAnchor>
  <xdr:twoCellAnchor>
    <xdr:from>
      <xdr:col>17</xdr:col>
      <xdr:colOff>389891</xdr:colOff>
      <xdr:row>0</xdr:row>
      <xdr:rowOff>144689</xdr:rowOff>
    </xdr:from>
    <xdr:to>
      <xdr:col>19</xdr:col>
      <xdr:colOff>238124</xdr:colOff>
      <xdr:row>7</xdr:row>
      <xdr:rowOff>71690</xdr:rowOff>
    </xdr:to>
    <xdr:sp macro="" textlink="">
      <xdr:nvSpPr>
        <xdr:cNvPr id="8" name="Freeform 9" descr="A purple rocket with yellow flame&#10;&#10;AI-generated content may be incorrect.">
          <a:extLst>
            <a:ext uri="{FF2B5EF4-FFF2-40B4-BE49-F238E27FC236}">
              <a16:creationId xmlns:a16="http://schemas.microsoft.com/office/drawing/2014/main" id="{2FD298C2-3590-D4CC-83BB-ABD8AD9CFE55}"/>
            </a:ext>
          </a:extLst>
        </xdr:cNvPr>
        <xdr:cNvSpPr>
          <a:spLocks noChangeAspect="1"/>
        </xdr:cNvSpPr>
      </xdr:nvSpPr>
      <xdr:spPr>
        <a:xfrm>
          <a:off x="10510204" y="144689"/>
          <a:ext cx="1038858" cy="1260501"/>
        </a:xfrm>
        <a:custGeom>
          <a:avLst/>
          <a:gdLst/>
          <a:ahLst/>
          <a:cxnLst/>
          <a:rect l="l" t="t" r="r" b="b"/>
          <a:pathLst>
            <a:path w="4588878" h="4801488">
              <a:moveTo>
                <a:pt x="0" y="0"/>
              </a:moveTo>
              <a:lnTo>
                <a:pt x="4588878" y="0"/>
              </a:lnTo>
              <a:lnTo>
                <a:pt x="4588878" y="4801488"/>
              </a:lnTo>
              <a:lnTo>
                <a:pt x="0" y="4801488"/>
              </a:lnTo>
              <a:lnTo>
                <a:pt x="0" y="0"/>
              </a:lnTo>
              <a:close/>
            </a:path>
          </a:pathLst>
        </a:custGeom>
        <a:blipFill>
          <a:blip xmlns:r="http://schemas.openxmlformats.org/officeDocument/2006/relationships" r:embed="rId6"/>
          <a:stretch>
            <a:fillRect/>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lang="en-AU" sz="1800">
            <a:solidFill>
              <a:prstClr val="black"/>
            </a:solidFill>
            <a:latin typeface="Calibri"/>
          </a:endParaRPr>
        </a:p>
      </xdr:txBody>
    </xdr:sp>
    <xdr:clientData/>
  </xdr:twoCellAnchor>
  <xdr:twoCellAnchor>
    <xdr:from>
      <xdr:col>0</xdr:col>
      <xdr:colOff>283368</xdr:colOff>
      <xdr:row>31</xdr:row>
      <xdr:rowOff>135891</xdr:rowOff>
    </xdr:from>
    <xdr:to>
      <xdr:col>18</xdr:col>
      <xdr:colOff>228124</xdr:colOff>
      <xdr:row>54</xdr:row>
      <xdr:rowOff>178593</xdr:rowOff>
    </xdr:to>
    <xdr:sp macro="" textlink="">
      <xdr:nvSpPr>
        <xdr:cNvPr id="20" name="TextBox 10">
          <a:extLst>
            <a:ext uri="{FF2B5EF4-FFF2-40B4-BE49-F238E27FC236}">
              <a16:creationId xmlns:a16="http://schemas.microsoft.com/office/drawing/2014/main" id="{F2D863A0-E3AD-41F8-BF92-DF167505B92C}"/>
            </a:ext>
          </a:extLst>
        </xdr:cNvPr>
        <xdr:cNvSpPr txBox="1"/>
      </xdr:nvSpPr>
      <xdr:spPr>
        <a:xfrm>
          <a:off x="283368" y="6958172"/>
          <a:ext cx="10660381" cy="4436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AU" sz="1400">
              <a:solidFill>
                <a:schemeClr val="accent1"/>
              </a:solidFill>
              <a:effectLst/>
              <a:latin typeface="Arial" panose="020B0604020202020204" pitchFamily="34" charset="0"/>
              <a:ea typeface="+mn-ea"/>
              <a:cs typeface="Arial" panose="020B0604020202020204" pitchFamily="34" charset="0"/>
            </a:rPr>
            <a:t>This workbook contains 3 sections:</a:t>
          </a:r>
        </a:p>
        <a:p>
          <a:pPr marL="0" marR="0" lvl="0" indent="0" defTabSz="914400" rtl="0" eaLnBrk="1" fontAlgn="auto" latinLnBrk="0" hangingPunct="1">
            <a:lnSpc>
              <a:spcPct val="100000"/>
            </a:lnSpc>
            <a:spcBef>
              <a:spcPts val="0"/>
            </a:spcBef>
            <a:spcAft>
              <a:spcPts val="0"/>
            </a:spcAft>
            <a:buClrTx/>
            <a:buSzTx/>
            <a:buFontTx/>
            <a:buNone/>
            <a:tabLst/>
            <a:defRPr/>
          </a:pPr>
          <a:endParaRPr lang="en-AU" sz="140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AU" sz="1400" b="0" i="0" u="none" strike="noStrike" kern="0" cap="none" spc="0" normalizeH="0" baseline="0" noProof="0">
              <a:ln>
                <a:noFill/>
              </a:ln>
              <a:solidFill>
                <a:schemeClr val="accent5"/>
              </a:solidFill>
              <a:effectLst/>
              <a:uLnTx/>
              <a:uFillTx/>
              <a:latin typeface="Arial" panose="020B0604020202020204" pitchFamily="34" charset="0"/>
              <a:ea typeface="+mn-ea"/>
              <a:cs typeface="Arial" panose="020B0604020202020204" pitchFamily="34" charset="0"/>
            </a:rPr>
            <a:t>- </a:t>
          </a:r>
          <a:r>
            <a:rPr kumimoji="0" lang="en-AU" sz="1400" b="1" i="0" u="none" strike="noStrike" kern="0" cap="none" spc="0" normalizeH="0" baseline="0" noProof="0">
              <a:ln>
                <a:noFill/>
              </a:ln>
              <a:solidFill>
                <a:srgbClr val="F9AF2C"/>
              </a:solidFill>
              <a:effectLst/>
              <a:uLnTx/>
              <a:uFillTx/>
              <a:latin typeface="Arial" panose="020B0604020202020204" pitchFamily="34" charset="0"/>
              <a:ea typeface="+mn-ea"/>
              <a:cs typeface="Arial" panose="020B0604020202020204" pitchFamily="34" charset="0"/>
            </a:rPr>
            <a:t>Preschool Plus fee relief </a:t>
          </a:r>
          <a:r>
            <a:rPr lang="en-AU" sz="1400" b="0" i="0" u="none" baseline="0" noProof="0">
              <a:solidFill>
                <a:schemeClr val="accent1"/>
              </a:solidFill>
              <a:effectLst/>
              <a:latin typeface="Arial" panose="020B0604020202020204" pitchFamily="34" charset="0"/>
              <a:ea typeface="+mn-ea"/>
              <a:cs typeface="Arial" panose="020B0604020202020204" pitchFamily="34" charset="0"/>
            </a:rPr>
            <a:t>- a reference tab with an overview of the design and eligibility for Preschool Plus fee relief.</a:t>
          </a:r>
        </a:p>
        <a:p>
          <a:pPr marL="0" marR="0" lvl="0" indent="0" defTabSz="914400" rtl="0" eaLnBrk="1" fontAlgn="auto" latinLnBrk="0" hangingPunct="1">
            <a:lnSpc>
              <a:spcPct val="100000"/>
            </a:lnSpc>
            <a:spcBef>
              <a:spcPts val="0"/>
            </a:spcBef>
            <a:spcAft>
              <a:spcPts val="0"/>
            </a:spcAft>
            <a:buClrTx/>
            <a:buSzTx/>
            <a:buFontTx/>
            <a:buNone/>
            <a:tabLst/>
            <a:defRPr/>
          </a:pPr>
          <a:endParaRPr lang="en-AU" sz="1400" b="0" i="0" u="none">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AU" sz="1400" b="0" i="0" u="none">
              <a:solidFill>
                <a:schemeClr val="accent1"/>
              </a:solidFill>
              <a:effectLst/>
              <a:latin typeface="Arial" panose="020B0604020202020204" pitchFamily="34" charset="0"/>
              <a:ea typeface="+mn-ea"/>
              <a:cs typeface="Arial" panose="020B0604020202020204" pitchFamily="34" charset="0"/>
            </a:rPr>
            <a:t>-</a:t>
          </a:r>
          <a:r>
            <a:rPr lang="en-AU" sz="1400" b="0" i="0" u="none" baseline="0">
              <a:solidFill>
                <a:schemeClr val="accent1"/>
              </a:solidFill>
              <a:effectLst/>
              <a:latin typeface="Arial" panose="020B0604020202020204" pitchFamily="34" charset="0"/>
              <a:ea typeface="+mn-ea"/>
              <a:cs typeface="Arial" panose="020B0604020202020204" pitchFamily="34" charset="0"/>
            </a:rPr>
            <a:t> </a:t>
          </a:r>
          <a:r>
            <a:rPr lang="en-AU" sz="1400" b="1" i="0" u="none" baseline="0">
              <a:solidFill>
                <a:schemeClr val="accent1"/>
              </a:solidFill>
              <a:effectLst/>
              <a:latin typeface="Arial" panose="020B0604020202020204" pitchFamily="34" charset="0"/>
              <a:ea typeface="+mn-ea"/>
              <a:cs typeface="Arial" panose="020B0604020202020204" pitchFamily="34" charset="0"/>
            </a:rPr>
            <a:t>Individual child calculator </a:t>
          </a:r>
          <a:r>
            <a:rPr lang="en-AU" sz="1400" b="0" i="0" u="none" baseline="0">
              <a:solidFill>
                <a:schemeClr val="accent1"/>
              </a:solidFill>
              <a:effectLst/>
              <a:latin typeface="Arial" panose="020B0604020202020204" pitchFamily="34" charset="0"/>
              <a:ea typeface="+mn-ea"/>
              <a:cs typeface="Arial" panose="020B0604020202020204" pitchFamily="34" charset="0"/>
            </a:rPr>
            <a:t>- a scenario tool to support calculations for individual circumstances. This spreadsheet supports calculations for 8 individual children. If you have more than 8 Preschool Plus enrolments at your service, please contact OECD.PreschoolFunding@sa.gov.au. </a:t>
          </a:r>
          <a:r>
            <a:rPr lang="en-AU" sz="1400" b="1" i="0" u="none" baseline="0">
              <a:solidFill>
                <a:schemeClr val="accent1"/>
              </a:solidFill>
              <a:effectLst/>
              <a:latin typeface="Arial" panose="020B0604020202020204" pitchFamily="34" charset="0"/>
              <a:ea typeface="+mn-ea"/>
              <a:cs typeface="Arial" panose="020B0604020202020204" pitchFamily="34" charset="0"/>
            </a:rPr>
            <a:t>Please enter the child's name at the top of each tab, in cell C1.</a:t>
          </a:r>
        </a:p>
        <a:p>
          <a:pPr marL="0" marR="0" lvl="0" indent="0" defTabSz="914400" rtl="0" eaLnBrk="1" fontAlgn="auto" latinLnBrk="0" hangingPunct="1">
            <a:lnSpc>
              <a:spcPct val="100000"/>
            </a:lnSpc>
            <a:spcBef>
              <a:spcPts val="0"/>
            </a:spcBef>
            <a:spcAft>
              <a:spcPts val="0"/>
            </a:spcAft>
            <a:buClrTx/>
            <a:buSzTx/>
            <a:buFontTx/>
            <a:buNone/>
            <a:tabLst/>
            <a:defRPr/>
          </a:pPr>
          <a:endParaRPr lang="en-AU" sz="1400" b="0" i="0" u="none"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AU" sz="1400" b="0" i="0" u="none" baseline="0">
              <a:solidFill>
                <a:schemeClr val="accent1"/>
              </a:solidFill>
              <a:effectLst/>
              <a:latin typeface="Arial" panose="020B0604020202020204" pitchFamily="34" charset="0"/>
              <a:ea typeface="+mn-ea"/>
              <a:cs typeface="Arial" panose="020B0604020202020204" pitchFamily="34" charset="0"/>
            </a:rPr>
            <a:t>-</a:t>
          </a:r>
          <a:r>
            <a:rPr lang="en-AU" sz="1400" b="1" i="0" u="none" baseline="0">
              <a:solidFill>
                <a:schemeClr val="accent1"/>
              </a:solidFill>
              <a:effectLst/>
              <a:latin typeface="Arial" panose="020B0604020202020204" pitchFamily="34" charset="0"/>
              <a:ea typeface="+mn-ea"/>
              <a:cs typeface="Arial" panose="020B0604020202020204" pitchFamily="34" charset="0"/>
            </a:rPr>
            <a:t> </a:t>
          </a:r>
          <a:r>
            <a:rPr lang="en-AU" sz="1400" b="1" i="0" u="none" baseline="0">
              <a:solidFill>
                <a:srgbClr val="1C594D"/>
              </a:solidFill>
              <a:effectLst/>
              <a:latin typeface="Arial" panose="020B0604020202020204" pitchFamily="34" charset="0"/>
              <a:ea typeface="+mn-ea"/>
              <a:cs typeface="Arial" panose="020B0604020202020204" pitchFamily="34" charset="0"/>
            </a:rPr>
            <a:t>Service summary </a:t>
          </a:r>
          <a:r>
            <a:rPr lang="en-AU" sz="1400" b="1" i="0" u="none" baseline="0">
              <a:solidFill>
                <a:schemeClr val="accent1"/>
              </a:solidFill>
              <a:effectLst/>
              <a:latin typeface="Arial" panose="020B0604020202020204" pitchFamily="34" charset="0"/>
              <a:ea typeface="+mn-ea"/>
              <a:cs typeface="Arial" panose="020B0604020202020204" pitchFamily="34" charset="0"/>
            </a:rPr>
            <a:t>- </a:t>
          </a:r>
          <a:r>
            <a:rPr lang="en-AU" sz="1400" b="0" i="0" u="none" baseline="0">
              <a:solidFill>
                <a:schemeClr val="accent1"/>
              </a:solidFill>
              <a:effectLst/>
              <a:latin typeface="Arial" panose="020B0604020202020204" pitchFamily="34" charset="0"/>
              <a:ea typeface="+mn-ea"/>
              <a:cs typeface="Arial" panose="020B0604020202020204" pitchFamily="34" charset="0"/>
            </a:rPr>
            <a:t>a summary worksheet to support calculations for multiple children at a service. This worksheet will automatically populate as you add individual children, and no manual data entry is required. </a:t>
          </a:r>
        </a:p>
        <a:p>
          <a:pPr marL="0" marR="0" lvl="0" indent="0" defTabSz="914400" rtl="0" eaLnBrk="1" fontAlgn="auto" latinLnBrk="0" hangingPunct="1">
            <a:lnSpc>
              <a:spcPct val="100000"/>
            </a:lnSpc>
            <a:spcBef>
              <a:spcPts val="0"/>
            </a:spcBef>
            <a:spcAft>
              <a:spcPts val="0"/>
            </a:spcAft>
            <a:buClrTx/>
            <a:buSzTx/>
            <a:buFontTx/>
            <a:buNone/>
            <a:tabLst/>
            <a:defRPr/>
          </a:pPr>
          <a:endParaRPr lang="en-AU" sz="1400" b="0" i="0" u="none"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AU" sz="1400" b="0" i="0" u="none" baseline="0">
              <a:solidFill>
                <a:schemeClr val="accent1"/>
              </a:solidFill>
              <a:effectLst/>
              <a:latin typeface="Arial" panose="020B0604020202020204" pitchFamily="34" charset="0"/>
              <a:ea typeface="+mn-ea"/>
              <a:cs typeface="Arial" panose="020B0604020202020204" pitchFamily="34" charset="0"/>
            </a:rPr>
            <a:t>User input fields are highlighted in white</a:t>
          </a:r>
          <a:r>
            <a:rPr lang="en-AU" sz="1400" b="1" i="0" u="none" baseline="0">
              <a:solidFill>
                <a:schemeClr val="accent1"/>
              </a:solidFill>
              <a:effectLst/>
              <a:latin typeface="Arial" panose="020B0604020202020204" pitchFamily="34" charset="0"/>
              <a:ea typeface="+mn-ea"/>
              <a:cs typeface="Arial" panose="020B0604020202020204" pitchFamily="34" charset="0"/>
            </a:rPr>
            <a:t> </a:t>
          </a:r>
          <a:r>
            <a:rPr lang="en-AU" sz="1400" b="0" i="0" u="none" baseline="0">
              <a:solidFill>
                <a:schemeClr val="accent1"/>
              </a:solidFill>
              <a:effectLst/>
              <a:latin typeface="Arial" panose="020B0604020202020204" pitchFamily="34" charset="0"/>
              <a:ea typeface="+mn-ea"/>
              <a:cs typeface="Arial" panose="020B0604020202020204" pitchFamily="34" charset="0"/>
            </a:rPr>
            <a:t>for manual entry and </a:t>
          </a:r>
          <a:r>
            <a:rPr lang="en-AU" sz="1400" b="0" i="0" u="none" baseline="0">
              <a:solidFill>
                <a:srgbClr val="832E87"/>
              </a:solidFill>
              <a:effectLst/>
              <a:latin typeface="Arial" panose="020B0604020202020204" pitchFamily="34" charset="0"/>
              <a:ea typeface="+mn-ea"/>
              <a:cs typeface="Arial" panose="020B0604020202020204" pitchFamily="34" charset="0"/>
            </a:rPr>
            <a:t>purple</a:t>
          </a:r>
          <a:r>
            <a:rPr lang="en-AU" sz="1400" b="1" i="0" u="none" baseline="0">
              <a:solidFill>
                <a:schemeClr val="accent1"/>
              </a:solidFill>
              <a:effectLst/>
              <a:latin typeface="Arial" panose="020B0604020202020204" pitchFamily="34" charset="0"/>
              <a:ea typeface="+mn-ea"/>
              <a:cs typeface="Arial" panose="020B0604020202020204" pitchFamily="34" charset="0"/>
            </a:rPr>
            <a:t> </a:t>
          </a:r>
          <a:r>
            <a:rPr lang="en-AU" sz="1400" b="0" i="0" u="none" baseline="0">
              <a:solidFill>
                <a:schemeClr val="accent1"/>
              </a:solidFill>
              <a:effectLst/>
              <a:latin typeface="Arial" panose="020B0604020202020204" pitchFamily="34" charset="0"/>
              <a:ea typeface="+mn-ea"/>
              <a:cs typeface="Arial" panose="020B0604020202020204" pitchFamily="34" charset="0"/>
            </a:rPr>
            <a:t>for user selections.</a:t>
          </a:r>
          <a:endParaRPr lang="en-AU" sz="1400" b="1" i="0" u="none"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AU" sz="1400" b="1" i="0" u="none"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AU" sz="1400" b="0" i="0" u="none" baseline="0">
              <a:solidFill>
                <a:schemeClr val="accent1"/>
              </a:solidFill>
              <a:effectLst/>
              <a:latin typeface="Arial" panose="020B0604020202020204" pitchFamily="34" charset="0"/>
              <a:ea typeface="+mn-ea"/>
              <a:cs typeface="Arial" panose="020B0604020202020204" pitchFamily="34" charset="0"/>
            </a:rPr>
            <a:t>Please remember to save your work when required.</a:t>
          </a:r>
        </a:p>
        <a:p>
          <a:pPr marL="0" marR="0" lvl="0" indent="0" defTabSz="914400" rtl="0" eaLnBrk="1" fontAlgn="auto" latinLnBrk="0" hangingPunct="1">
            <a:lnSpc>
              <a:spcPct val="100000"/>
            </a:lnSpc>
            <a:spcBef>
              <a:spcPts val="0"/>
            </a:spcBef>
            <a:spcAft>
              <a:spcPts val="0"/>
            </a:spcAft>
            <a:buClrTx/>
            <a:buSzTx/>
            <a:buFontTx/>
            <a:buNone/>
            <a:tabLst/>
            <a:defRPr/>
          </a:pPr>
          <a:endParaRPr lang="en-AU" sz="1400" b="0" i="0" u="none"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AU" sz="1100" b="1" i="0">
              <a:solidFill>
                <a:schemeClr val="accent5"/>
              </a:solidFill>
              <a:effectLst/>
              <a:latin typeface="+mn-lt"/>
              <a:ea typeface="+mn-ea"/>
              <a:cs typeface="+mn-cs"/>
            </a:rPr>
            <a:t>Disclaimer</a:t>
          </a:r>
        </a:p>
        <a:p>
          <a:pPr marL="0" marR="0" lvl="0" indent="0" defTabSz="914400" rtl="0" eaLnBrk="1" fontAlgn="auto" latinLnBrk="0" hangingPunct="1">
            <a:lnSpc>
              <a:spcPct val="100000"/>
            </a:lnSpc>
            <a:spcBef>
              <a:spcPts val="0"/>
            </a:spcBef>
            <a:spcAft>
              <a:spcPts val="0"/>
            </a:spcAft>
            <a:buClrTx/>
            <a:buSzTx/>
            <a:buFontTx/>
            <a:buNone/>
            <a:tabLst/>
            <a:defRPr/>
          </a:pPr>
          <a:r>
            <a:rPr lang="en-AU" sz="1100" b="0" i="0">
              <a:solidFill>
                <a:schemeClr val="accent5"/>
              </a:solidFill>
              <a:effectLst/>
              <a:latin typeface="+mn-lt"/>
              <a:ea typeface="+mn-ea"/>
              <a:cs typeface="+mn-cs"/>
            </a:rPr>
            <a:t>Any use of this document is solely at the risk of the user. The Minister for Education, Training and Skills, the Office for Early Childhood Development, the State of South Australia, its agencies, instrumentalities, employees and contractors disclaim any and all liability to any person in respect to anything or the consequence of anything done or omitted to be done in reliance upon the whole or any part of this information.</a:t>
          </a:r>
          <a:endParaRPr lang="en-AU" sz="1400" b="0" i="0" u="none" baseline="0">
            <a:solidFill>
              <a:schemeClr val="accent5"/>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135255</xdr:rowOff>
    </xdr:from>
    <xdr:to>
      <xdr:col>9</xdr:col>
      <xdr:colOff>476250</xdr:colOff>
      <xdr:row>8</xdr:row>
      <xdr:rowOff>21826</xdr:rowOff>
    </xdr:to>
    <xdr:grpSp>
      <xdr:nvGrpSpPr>
        <xdr:cNvPr id="6" name="Group 1">
          <a:extLst>
            <a:ext uri="{FF2B5EF4-FFF2-40B4-BE49-F238E27FC236}">
              <a16:creationId xmlns:a16="http://schemas.microsoft.com/office/drawing/2014/main" id="{3F41336C-BA28-4B20-84D6-854ECD849058}"/>
            </a:ext>
          </a:extLst>
        </xdr:cNvPr>
        <xdr:cNvGrpSpPr/>
      </xdr:nvGrpSpPr>
      <xdr:grpSpPr>
        <a:xfrm>
          <a:off x="19050" y="135255"/>
          <a:ext cx="6029325" cy="1315321"/>
          <a:chOff x="-3798" y="3126101"/>
          <a:chExt cx="5929857" cy="1325488"/>
        </a:xfrm>
      </xdr:grpSpPr>
      <xdr:pic>
        <xdr:nvPicPr>
          <xdr:cNvPr id="7" name="Graphic 17">
            <a:extLst>
              <a:ext uri="{FF2B5EF4-FFF2-40B4-BE49-F238E27FC236}">
                <a16:creationId xmlns:a16="http://schemas.microsoft.com/office/drawing/2014/main" id="{09BB9BCA-A4A0-FFED-70A5-19D8F202259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798" y="3126101"/>
            <a:ext cx="5929857" cy="1325488"/>
          </a:xfrm>
          <a:prstGeom prst="rect">
            <a:avLst/>
          </a:prstGeom>
        </xdr:spPr>
      </xdr:pic>
      <xdr:sp macro="" textlink="">
        <xdr:nvSpPr>
          <xdr:cNvPr id="8" name="TextBox 3">
            <a:extLst>
              <a:ext uri="{FF2B5EF4-FFF2-40B4-BE49-F238E27FC236}">
                <a16:creationId xmlns:a16="http://schemas.microsoft.com/office/drawing/2014/main" id="{4B21D438-025B-DA9F-C378-C11850F7E98A}"/>
              </a:ext>
            </a:extLst>
          </xdr:cNvPr>
          <xdr:cNvSpPr txBox="1"/>
        </xdr:nvSpPr>
        <xdr:spPr>
          <a:xfrm>
            <a:off x="488009" y="3592104"/>
            <a:ext cx="4737025"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800" b="1">
                <a:solidFill>
                  <a:schemeClr val="accent1"/>
                </a:solidFill>
                <a:latin typeface="Arial" panose="020B0604020202020204" pitchFamily="34" charset="0"/>
                <a:cs typeface="Arial" panose="020B0604020202020204" pitchFamily="34" charset="0"/>
              </a:rPr>
              <a:t>Preschool Plus fee relief</a:t>
            </a:r>
            <a:r>
              <a:rPr lang="en-AU" sz="2800" b="1" baseline="0">
                <a:solidFill>
                  <a:schemeClr val="accent1"/>
                </a:solidFill>
                <a:latin typeface="Arial" panose="020B0604020202020204" pitchFamily="34" charset="0"/>
                <a:cs typeface="Arial" panose="020B0604020202020204" pitchFamily="34" charset="0"/>
              </a:rPr>
              <a:t> </a:t>
            </a:r>
            <a:endParaRPr lang="en-AU" sz="2800" b="1">
              <a:solidFill>
                <a:schemeClr val="accent1"/>
              </a:solidFill>
              <a:latin typeface="Arial" panose="020B0604020202020204" pitchFamily="34" charset="0"/>
              <a:cs typeface="Arial" panose="020B0604020202020204" pitchFamily="34" charset="0"/>
            </a:endParaRPr>
          </a:p>
        </xdr:txBody>
      </xdr:sp>
    </xdr:grpSp>
    <xdr:clientData/>
  </xdr:twoCellAnchor>
  <xdr:twoCellAnchor>
    <xdr:from>
      <xdr:col>0</xdr:col>
      <xdr:colOff>228600</xdr:colOff>
      <xdr:row>8</xdr:row>
      <xdr:rowOff>24997</xdr:rowOff>
    </xdr:from>
    <xdr:to>
      <xdr:col>18</xdr:col>
      <xdr:colOff>212817</xdr:colOff>
      <xdr:row>15</xdr:row>
      <xdr:rowOff>24997</xdr:rowOff>
    </xdr:to>
    <xdr:sp macro="" textlink="">
      <xdr:nvSpPr>
        <xdr:cNvPr id="5" name="TextBox 4">
          <a:extLst>
            <a:ext uri="{FF2B5EF4-FFF2-40B4-BE49-F238E27FC236}">
              <a16:creationId xmlns:a16="http://schemas.microsoft.com/office/drawing/2014/main" id="{3B27A931-0085-44A4-8722-E01F85E662F7}"/>
            </a:ext>
          </a:extLst>
        </xdr:cNvPr>
        <xdr:cNvSpPr txBox="1"/>
      </xdr:nvSpPr>
      <xdr:spPr>
        <a:xfrm>
          <a:off x="228600" y="1511826"/>
          <a:ext cx="10856656" cy="1300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accent1"/>
              </a:solidFill>
              <a:effectLst/>
              <a:latin typeface="Arial" panose="020B0604020202020204" pitchFamily="34" charset="0"/>
              <a:ea typeface="+mn-ea"/>
              <a:cs typeface="Arial" panose="020B0604020202020204" pitchFamily="34" charset="0"/>
            </a:rPr>
            <a:t>The value of Preschool Plus fee relief depends on a range of factors related to the</a:t>
          </a:r>
          <a:r>
            <a:rPr lang="en-US" sz="1400" baseline="0">
              <a:solidFill>
                <a:schemeClr val="accent1"/>
              </a:solidFill>
              <a:effectLst/>
              <a:latin typeface="Arial" panose="020B0604020202020204" pitchFamily="34" charset="0"/>
              <a:ea typeface="+mn-ea"/>
              <a:cs typeface="Arial" panose="020B0604020202020204" pitchFamily="34" charset="0"/>
            </a:rPr>
            <a:t> Preschool Plus child's family, service, and the design of the Preschool Plus program offer.</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baseline="0">
              <a:solidFill>
                <a:schemeClr val="accent1"/>
              </a:solidFill>
              <a:effectLst/>
              <a:latin typeface="Arial" panose="020B0604020202020204" pitchFamily="34" charset="0"/>
              <a:ea typeface="+mn-ea"/>
              <a:cs typeface="Arial" panose="020B0604020202020204" pitchFamily="34" charset="0"/>
            </a:rPr>
            <a:t>First, it must be determined if a child is </a:t>
          </a:r>
          <a:r>
            <a:rPr lang="en-US" sz="1400" b="1" baseline="0">
              <a:solidFill>
                <a:schemeClr val="accent1"/>
              </a:solidFill>
              <a:effectLst/>
              <a:latin typeface="Arial" panose="020B0604020202020204" pitchFamily="34" charset="0"/>
              <a:ea typeface="+mn-ea"/>
              <a:cs typeface="Arial" panose="020B0604020202020204" pitchFamily="34" charset="0"/>
            </a:rPr>
            <a:t>eligible</a:t>
          </a:r>
          <a:r>
            <a:rPr lang="en-US" sz="1400" baseline="0">
              <a:solidFill>
                <a:schemeClr val="accent1"/>
              </a:solidFill>
              <a:effectLst/>
              <a:latin typeface="Arial" panose="020B0604020202020204" pitchFamily="34" charset="0"/>
              <a:ea typeface="+mn-ea"/>
              <a:cs typeface="Arial" panose="020B0604020202020204" pitchFamily="34" charset="0"/>
            </a:rPr>
            <a:t> for Preschool Plus fee relief. The flow diagram below indicates the questions that determine eligibility for Preschool Plus fee relief.</a:t>
          </a:r>
          <a:endParaRPr lang="en-US" sz="1400">
            <a:solidFill>
              <a:schemeClr val="accent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1</xdr:col>
      <xdr:colOff>279436</xdr:colOff>
      <xdr:row>14</xdr:row>
      <xdr:rowOff>174236</xdr:rowOff>
    </xdr:from>
    <xdr:to>
      <xdr:col>15</xdr:col>
      <xdr:colOff>3661</xdr:colOff>
      <xdr:row>45</xdr:row>
      <xdr:rowOff>19235</xdr:rowOff>
    </xdr:to>
    <xdr:pic>
      <xdr:nvPicPr>
        <xdr:cNvPr id="94" name="Picture 93">
          <a:extLst>
            <a:ext uri="{FF2B5EF4-FFF2-40B4-BE49-F238E27FC236}">
              <a16:creationId xmlns:a16="http://schemas.microsoft.com/office/drawing/2014/main" id="{EE7FCCF9-6FF1-6351-4B77-5C3E7B2AE9FC}"/>
            </a:ext>
          </a:extLst>
        </xdr:cNvPr>
        <xdr:cNvPicPr>
          <a:picLocks noChangeAspect="1"/>
        </xdr:cNvPicPr>
      </xdr:nvPicPr>
      <xdr:blipFill>
        <a:blip xmlns:r="http://schemas.openxmlformats.org/officeDocument/2006/relationships" r:embed="rId3"/>
        <a:stretch>
          <a:fillRect/>
        </a:stretch>
      </xdr:blipFill>
      <xdr:spPr>
        <a:xfrm>
          <a:off x="883460" y="2776187"/>
          <a:ext cx="8174712" cy="5602653"/>
        </a:xfrm>
        <a:prstGeom prst="rect">
          <a:avLst/>
        </a:prstGeom>
      </xdr:spPr>
    </xdr:pic>
    <xdr:clientData/>
  </xdr:twoCellAnchor>
  <xdr:twoCellAnchor>
    <xdr:from>
      <xdr:col>0</xdr:col>
      <xdr:colOff>319343</xdr:colOff>
      <xdr:row>46</xdr:row>
      <xdr:rowOff>44371</xdr:rowOff>
    </xdr:from>
    <xdr:to>
      <xdr:col>23</xdr:col>
      <xdr:colOff>226230</xdr:colOff>
      <xdr:row>70</xdr:row>
      <xdr:rowOff>170426</xdr:rowOff>
    </xdr:to>
    <xdr:sp macro="" textlink="">
      <xdr:nvSpPr>
        <xdr:cNvPr id="12" name="TextBox 94">
          <a:extLst>
            <a:ext uri="{FF2B5EF4-FFF2-40B4-BE49-F238E27FC236}">
              <a16:creationId xmlns:a16="http://schemas.microsoft.com/office/drawing/2014/main" id="{01AF87F1-CA6B-4075-8E2B-F5A6359AFB28}"/>
            </a:ext>
          </a:extLst>
        </xdr:cNvPr>
        <xdr:cNvSpPr txBox="1"/>
      </xdr:nvSpPr>
      <xdr:spPr>
        <a:xfrm>
          <a:off x="319343" y="8593639"/>
          <a:ext cx="13799448" cy="4586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accent1"/>
              </a:solidFill>
              <a:effectLst/>
              <a:latin typeface="Arial" panose="020B0604020202020204" pitchFamily="34" charset="0"/>
              <a:ea typeface="+mn-ea"/>
              <a:cs typeface="Arial" panose="020B0604020202020204" pitchFamily="34" charset="0"/>
            </a:rPr>
            <a:t>If a child has been determined as </a:t>
          </a:r>
          <a:r>
            <a:rPr lang="en-US" sz="1400" b="1">
              <a:solidFill>
                <a:schemeClr val="accent1"/>
              </a:solidFill>
              <a:effectLst/>
              <a:latin typeface="Arial" panose="020B0604020202020204" pitchFamily="34" charset="0"/>
              <a:ea typeface="+mn-ea"/>
              <a:cs typeface="Arial" panose="020B0604020202020204" pitchFamily="34" charset="0"/>
            </a:rPr>
            <a:t>eligible </a:t>
          </a:r>
          <a:r>
            <a:rPr lang="en-US" sz="1400" b="0">
              <a:solidFill>
                <a:schemeClr val="accent1"/>
              </a:solidFill>
              <a:effectLst/>
              <a:latin typeface="Arial" panose="020B0604020202020204" pitchFamily="34" charset="0"/>
              <a:ea typeface="+mn-ea"/>
              <a:cs typeface="Arial" panose="020B0604020202020204" pitchFamily="34" charset="0"/>
            </a:rPr>
            <a:t>for Preschool</a:t>
          </a:r>
          <a:r>
            <a:rPr lang="en-US" sz="1400" b="0" baseline="0">
              <a:solidFill>
                <a:schemeClr val="accent1"/>
              </a:solidFill>
              <a:effectLst/>
              <a:latin typeface="Arial" panose="020B0604020202020204" pitchFamily="34" charset="0"/>
              <a:ea typeface="+mn-ea"/>
              <a:cs typeface="Arial" panose="020B0604020202020204" pitchFamily="34" charset="0"/>
            </a:rPr>
            <a:t> Plus fee relief, the value of the fee relief will depend on the following factors: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b="0"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baseline="0">
              <a:solidFill>
                <a:schemeClr val="accent1"/>
              </a:solidFill>
              <a:effectLst/>
              <a:latin typeface="Arial" panose="020B0604020202020204" pitchFamily="34" charset="0"/>
              <a:ea typeface="+mn-ea"/>
              <a:cs typeface="Arial" panose="020B0604020202020204" pitchFamily="34" charset="0"/>
            </a:rPr>
            <a:t>- </a:t>
          </a:r>
          <a:r>
            <a:rPr lang="en-US" sz="1400" b="1" baseline="0">
              <a:solidFill>
                <a:schemeClr val="accent1"/>
              </a:solidFill>
              <a:effectLst/>
              <a:latin typeface="Arial" panose="020B0604020202020204" pitchFamily="34" charset="0"/>
              <a:ea typeface="+mn-ea"/>
              <a:cs typeface="Arial" panose="020B0604020202020204" pitchFamily="34" charset="0"/>
            </a:rPr>
            <a:t>Preschool Plus program attributes: </a:t>
          </a:r>
        </a:p>
        <a:p>
          <a:pPr marL="0" marR="0" lvl="0" indent="0" defTabSz="914400" rtl="0" eaLnBrk="1" fontAlgn="auto" latinLnBrk="0" hangingPunct="1">
            <a:lnSpc>
              <a:spcPct val="100000"/>
            </a:lnSpc>
            <a:spcBef>
              <a:spcPts val="0"/>
            </a:spcBef>
            <a:spcAft>
              <a:spcPts val="0"/>
            </a:spcAft>
            <a:buClrTx/>
            <a:buSzTx/>
            <a:buFontTx/>
            <a:buNone/>
            <a:tabLst/>
            <a:defRPr/>
          </a:pPr>
          <a:r>
            <a:rPr lang="en-US" sz="1400" b="0" baseline="0">
              <a:solidFill>
                <a:schemeClr val="accent1"/>
              </a:solidFill>
              <a:effectLst/>
              <a:latin typeface="Arial" panose="020B0604020202020204" pitchFamily="34" charset="0"/>
              <a:ea typeface="+mn-ea"/>
              <a:cs typeface="Arial" panose="020B0604020202020204" pitchFamily="34" charset="0"/>
            </a:rPr>
            <a:t>	- Number of days offered per week (3 or 4 days)</a:t>
          </a:r>
        </a:p>
        <a:p>
          <a:pPr marL="0" marR="0" lvl="0" indent="0" defTabSz="914400" rtl="0" eaLnBrk="1" fontAlgn="auto" latinLnBrk="0" hangingPunct="1">
            <a:lnSpc>
              <a:spcPct val="100000"/>
            </a:lnSpc>
            <a:spcBef>
              <a:spcPts val="0"/>
            </a:spcBef>
            <a:spcAft>
              <a:spcPts val="0"/>
            </a:spcAft>
            <a:buClrTx/>
            <a:buSzTx/>
            <a:buFontTx/>
            <a:buNone/>
            <a:tabLst/>
            <a:defRPr/>
          </a:pPr>
          <a:r>
            <a:rPr lang="en-US" sz="1400" b="0" baseline="0">
              <a:solidFill>
                <a:schemeClr val="accent1"/>
              </a:solidFill>
              <a:effectLst/>
              <a:latin typeface="Arial" panose="020B0604020202020204" pitchFamily="34" charset="0"/>
              <a:ea typeface="+mn-ea"/>
              <a:cs typeface="Arial" panose="020B0604020202020204" pitchFamily="34" charset="0"/>
            </a:rPr>
            <a:t>	- Number of total program hours per day (note, long day care hours around preschool hours are eligible, with the total day length to receive Preschool Plus fee 	  	  relief capped at 11 hours per day).</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rgbClr val="832E87"/>
              </a:solidFill>
              <a:effectLst/>
              <a:uLnTx/>
              <a:uFillTx/>
              <a:latin typeface="Arial" panose="020B0604020202020204" pitchFamily="34" charset="0"/>
              <a:ea typeface="+mn-ea"/>
              <a:cs typeface="Arial" panose="020B0604020202020204" pitchFamily="34" charset="0"/>
            </a:rPr>
            <a:t>	- Hourly fee (capped at the Child Care Subsidy hourly rate cap. In 2025-26, $14.63 for centre based day care for children below school age)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b="1"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rgbClr val="832E87"/>
              </a:solidFill>
              <a:effectLst/>
              <a:uLnTx/>
              <a:uFillTx/>
              <a:latin typeface="Arial" panose="020B0604020202020204" pitchFamily="34" charset="0"/>
              <a:ea typeface="+mn-ea"/>
              <a:cs typeface="Arial" panose="020B0604020202020204" pitchFamily="34" charset="0"/>
            </a:rPr>
            <a:t>- </a:t>
          </a:r>
          <a:r>
            <a:rPr kumimoji="0" lang="en-US" sz="1400" b="1" i="0" u="none" strike="noStrike" kern="0" cap="none" spc="0" normalizeH="0" baseline="0" noProof="0">
              <a:ln>
                <a:noFill/>
              </a:ln>
              <a:solidFill>
                <a:srgbClr val="832E87"/>
              </a:solidFill>
              <a:effectLst/>
              <a:uLnTx/>
              <a:uFillTx/>
              <a:latin typeface="Arial" panose="020B0604020202020204" pitchFamily="34" charset="0"/>
              <a:ea typeface="+mn-ea"/>
              <a:cs typeface="Arial" panose="020B0604020202020204" pitchFamily="34" charset="0"/>
            </a:rPr>
            <a:t>Attributes of the child's family: </a:t>
          </a:r>
          <a:endParaRPr kumimoji="0" lang="en-US" sz="1400" b="0" i="0" u="none" strike="noStrike" kern="0" cap="none" spc="0" normalizeH="0" baseline="0" noProof="0">
            <a:ln>
              <a:noFill/>
            </a:ln>
            <a:solidFill>
              <a:srgbClr val="832E87"/>
            </a:solidFill>
            <a:effectLst/>
            <a:uLnTx/>
            <a:uFillTx/>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baseline="0">
              <a:solidFill>
                <a:schemeClr val="accent1"/>
              </a:solidFill>
              <a:effectLst/>
              <a:latin typeface="Arial" panose="020B0604020202020204" pitchFamily="34" charset="0"/>
              <a:ea typeface="+mn-ea"/>
              <a:cs typeface="Arial" panose="020B0604020202020204" pitchFamily="34" charset="0"/>
            </a:rPr>
            <a:t>	- Subsidised Child Care Subsidy hours (depending on activity level). This is a minimum of 72 hours per fortnight with the Australian Government's 3-Day 	 	  Guarantee commencing in January 2026. Families may be eligible for hours above this for for Aboriginal and/or Torres Strait Islander children. If families have                                                                     	  activity levels of more than 48 hours of activity per fortnight, they are eligible for 100 hours of subsidised care, per child, each fortnight. </a:t>
          </a:r>
        </a:p>
        <a:p>
          <a:pPr marL="0" marR="0" lvl="0" indent="0" defTabSz="914400" rtl="0" eaLnBrk="1" fontAlgn="auto" latinLnBrk="0" hangingPunct="1">
            <a:lnSpc>
              <a:spcPct val="100000"/>
            </a:lnSpc>
            <a:spcBef>
              <a:spcPts val="0"/>
            </a:spcBef>
            <a:spcAft>
              <a:spcPts val="0"/>
            </a:spcAft>
            <a:buClrTx/>
            <a:buSzTx/>
            <a:buFontTx/>
            <a:buNone/>
            <a:tabLst/>
            <a:defRPr/>
          </a:pPr>
          <a:r>
            <a:rPr lang="en-US" sz="1400" baseline="0">
              <a:solidFill>
                <a:schemeClr val="accent1"/>
              </a:solidFill>
              <a:effectLst/>
              <a:latin typeface="Arial" panose="020B0604020202020204" pitchFamily="34" charset="0"/>
              <a:ea typeface="+mn-ea"/>
              <a:cs typeface="Arial" panose="020B0604020202020204" pitchFamily="34" charset="0"/>
            </a:rPr>
            <a:t>	- Child Care Subsidy rate (dependent on family income).</a:t>
          </a:r>
        </a:p>
        <a:p>
          <a:pPr marL="0" marR="0" lvl="0" indent="0" defTabSz="914400" rtl="0" eaLnBrk="1" fontAlgn="auto" latinLnBrk="0" hangingPunct="1">
            <a:lnSpc>
              <a:spcPct val="100000"/>
            </a:lnSpc>
            <a:spcBef>
              <a:spcPts val="0"/>
            </a:spcBef>
            <a:spcAft>
              <a:spcPts val="0"/>
            </a:spcAft>
            <a:buClrTx/>
            <a:buSzTx/>
            <a:buFontTx/>
            <a:buNone/>
            <a:tabLst/>
            <a:defRPr/>
          </a:pPr>
          <a:r>
            <a:rPr lang="en-US" sz="1400" baseline="0">
              <a:solidFill>
                <a:schemeClr val="accent1"/>
              </a:solidFill>
              <a:effectLst/>
              <a:latin typeface="Arial" panose="020B0604020202020204" pitchFamily="34" charset="0"/>
              <a:ea typeface="+mn-ea"/>
              <a:cs typeface="Arial" panose="020B0604020202020204" pitchFamily="34" charset="0"/>
            </a:rPr>
            <a:t>	- the number of children aged 5 and younger accessing subsidised early childhood education and care</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i="1" baseline="0">
              <a:solidFill>
                <a:schemeClr val="accent1"/>
              </a:solidFill>
              <a:effectLst/>
              <a:latin typeface="Arial" panose="020B0604020202020204" pitchFamily="34" charset="0"/>
              <a:ea typeface="+mn-ea"/>
              <a:cs typeface="Arial" panose="020B0604020202020204" pitchFamily="34" charset="0"/>
            </a:rPr>
            <a:t>Please note: the number of total hours of early childhood education and care the family accesses for the child (beyond the Preschool Plus days) does not impact the value of the Preschool Plus fee relief. However, this may appear differently on invoices to families, depending on how many, and which days of the week, are accessed in total, relative to the Preschool Plus program. This will also depend on the level of detail shown (per session, per week, per fortnight, or other period). </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i="1" baseline="0">
            <a:solidFill>
              <a:schemeClr val="accent1"/>
            </a:solidFill>
            <a:effectLst/>
            <a:latin typeface="Arial" panose="020B0604020202020204" pitchFamily="34" charset="0"/>
            <a:ea typeface="+mn-ea"/>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b="0" i="0" baseline="0">
              <a:solidFill>
                <a:schemeClr val="accent1"/>
              </a:solidFill>
              <a:effectLst/>
              <a:latin typeface="Arial" panose="020B0604020202020204" pitchFamily="34" charset="0"/>
              <a:ea typeface="+mn-ea"/>
              <a:cs typeface="Arial" panose="020B0604020202020204" pitchFamily="34" charset="0"/>
            </a:rPr>
            <a:t>The diagram below provides an overview of the Preschool Plus fee relief policy for an example with a 4 day per week Preschool Plus program, operating 11 hours per day, for a family only receiving the 3-Day Guarantee child care subsidy hours. To learn more, please read the </a:t>
          </a:r>
          <a:r>
            <a:rPr lang="en-US" sz="1400" b="1" i="0" baseline="0">
              <a:solidFill>
                <a:schemeClr val="accent1"/>
              </a:solidFill>
              <a:effectLst/>
              <a:latin typeface="Arial" panose="020B0604020202020204" pitchFamily="34" charset="0"/>
              <a:ea typeface="+mn-ea"/>
              <a:cs typeface="Arial" panose="020B0604020202020204" pitchFamily="34" charset="0"/>
            </a:rPr>
            <a:t>Policy and Funding Guide. </a:t>
          </a:r>
          <a:endParaRPr lang="en-US" sz="1400" b="0" i="0" baseline="0">
            <a:solidFill>
              <a:schemeClr val="accent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3</xdr:col>
      <xdr:colOff>378390</xdr:colOff>
      <xdr:row>71</xdr:row>
      <xdr:rowOff>78287</xdr:rowOff>
    </xdr:from>
    <xdr:to>
      <xdr:col>13</xdr:col>
      <xdr:colOff>458217</xdr:colOff>
      <xdr:row>101</xdr:row>
      <xdr:rowOff>173805</xdr:rowOff>
    </xdr:to>
    <xdr:pic>
      <xdr:nvPicPr>
        <xdr:cNvPr id="103" name="Picture 102">
          <a:extLst>
            <a:ext uri="{FF2B5EF4-FFF2-40B4-BE49-F238E27FC236}">
              <a16:creationId xmlns:a16="http://schemas.microsoft.com/office/drawing/2014/main" id="{D8CC4A36-D19A-A0F8-A1EE-BC2D0BC0C1FF}"/>
            </a:ext>
          </a:extLst>
        </xdr:cNvPr>
        <xdr:cNvPicPr>
          <a:picLocks noChangeAspect="1"/>
        </xdr:cNvPicPr>
      </xdr:nvPicPr>
      <xdr:blipFill>
        <a:blip xmlns:r="http://schemas.openxmlformats.org/officeDocument/2006/relationships" r:embed="rId4"/>
        <a:stretch>
          <a:fillRect/>
        </a:stretch>
      </xdr:blipFill>
      <xdr:spPr>
        <a:xfrm>
          <a:off x="2218150" y="13047945"/>
          <a:ext cx="6212362" cy="5568035"/>
        </a:xfrm>
        <a:prstGeom prst="rect">
          <a:avLst/>
        </a:prstGeom>
      </xdr:spPr>
    </xdr:pic>
    <xdr:clientData/>
  </xdr:twoCellAnchor>
  <xdr:twoCellAnchor>
    <xdr:from>
      <xdr:col>10</xdr:col>
      <xdr:colOff>264584</xdr:colOff>
      <xdr:row>2</xdr:row>
      <xdr:rowOff>52916</xdr:rowOff>
    </xdr:from>
    <xdr:to>
      <xdr:col>12</xdr:col>
      <xdr:colOff>473638</xdr:colOff>
      <xdr:row>7</xdr:row>
      <xdr:rowOff>79141</xdr:rowOff>
    </xdr:to>
    <xdr:sp macro="" textlink="">
      <xdr:nvSpPr>
        <xdr:cNvPr id="104" name="Freeform 10" descr="A purple paper plane on a black background&#10;&#10;AI-generated content may be incorrect.">
          <a:extLst>
            <a:ext uri="{FF2B5EF4-FFF2-40B4-BE49-F238E27FC236}">
              <a16:creationId xmlns:a16="http://schemas.microsoft.com/office/drawing/2014/main" id="{CA9C3F34-296B-4E7A-A291-DD2B78D7EEF2}"/>
            </a:ext>
          </a:extLst>
        </xdr:cNvPr>
        <xdr:cNvSpPr/>
      </xdr:nvSpPr>
      <xdr:spPr>
        <a:xfrm>
          <a:off x="6402917" y="412749"/>
          <a:ext cx="1436721" cy="925809"/>
        </a:xfrm>
        <a:custGeom>
          <a:avLst/>
          <a:gdLst/>
          <a:ahLst/>
          <a:cxnLst/>
          <a:rect l="l" t="t" r="r" b="b"/>
          <a:pathLst>
            <a:path w="1438626" h="931524">
              <a:moveTo>
                <a:pt x="0" y="0"/>
              </a:moveTo>
              <a:lnTo>
                <a:pt x="1438626" y="0"/>
              </a:lnTo>
              <a:lnTo>
                <a:pt x="1438626" y="931524"/>
              </a:lnTo>
              <a:lnTo>
                <a:pt x="0" y="931524"/>
              </a:lnTo>
              <a:lnTo>
                <a:pt x="0" y="0"/>
              </a:lnTo>
              <a:close/>
            </a:path>
          </a:pathLst>
        </a:custGeom>
        <a:blipFill>
          <a:blip xmlns:r="http://schemas.openxmlformats.org/officeDocument/2006/relationships" r:embed="rId5"/>
          <a:stretch>
            <a:fillRect/>
          </a:stretch>
        </a:blipFill>
      </xdr:spPr>
      <xdr:txBody>
        <a:bodyPr wrap="square"/>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AU"/>
        </a:p>
      </xdr:txBody>
    </xdr:sp>
    <xdr:clientData/>
  </xdr:twoCellAnchor>
</xdr:wsDr>
</file>

<file path=xl/theme/theme1.xml><?xml version="1.0" encoding="utf-8"?>
<a:theme xmlns:a="http://schemas.openxmlformats.org/drawingml/2006/main" name="Office Theme">
  <a:themeElements>
    <a:clrScheme name="Flying Start">
      <a:dk1>
        <a:sysClr val="windowText" lastClr="000000"/>
      </a:dk1>
      <a:lt1>
        <a:sysClr val="window" lastClr="FFFFFF"/>
      </a:lt1>
      <a:dk2>
        <a:srgbClr val="1C594D"/>
      </a:dk2>
      <a:lt2>
        <a:srgbClr val="D6F1FF"/>
      </a:lt2>
      <a:accent1>
        <a:srgbClr val="832E87"/>
      </a:accent1>
      <a:accent2>
        <a:srgbClr val="F9AF2C"/>
      </a:accent2>
      <a:accent3>
        <a:srgbClr val="CE7CD2"/>
      </a:accent3>
      <a:accent4>
        <a:srgbClr val="1DB4FF"/>
      </a:accent4>
      <a:accent5>
        <a:srgbClr val="1C594D"/>
      </a:accent5>
      <a:accent6>
        <a:srgbClr val="EAC6EC"/>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076EE-608F-400F-9C17-6A6EB157D1E6}">
  <sheetPr>
    <tabColor theme="2"/>
  </sheetPr>
  <dimension ref="A1:T61"/>
  <sheetViews>
    <sheetView showGridLines="0" showRowColHeaders="0" zoomScale="80" zoomScaleNormal="80" workbookViewId="0">
      <selection activeCell="T1" sqref="T1"/>
    </sheetView>
  </sheetViews>
  <sheetFormatPr defaultColWidth="0" defaultRowHeight="14.5" zeroHeight="1" x14ac:dyDescent="0.35"/>
  <cols>
    <col min="1" max="20" width="8.81640625" style="3" customWidth="1"/>
    <col min="21" max="23" width="8.81640625" style="3" hidden="1" customWidth="1"/>
    <col min="24" max="16384" width="8.81640625" style="3" hidden="1"/>
  </cols>
  <sheetData>
    <row r="1" x14ac:dyDescent="0.35"/>
    <row r="2" x14ac:dyDescent="0.35"/>
    <row r="3" x14ac:dyDescent="0.35"/>
    <row r="4" x14ac:dyDescent="0.35"/>
    <row r="5" x14ac:dyDescent="0.35"/>
    <row r="6" x14ac:dyDescent="0.35"/>
    <row r="7" x14ac:dyDescent="0.35"/>
    <row r="8" x14ac:dyDescent="0.35"/>
    <row r="9" x14ac:dyDescent="0.35"/>
    <row r="10" x14ac:dyDescent="0.35"/>
    <row r="11" x14ac:dyDescent="0.35"/>
    <row r="12" x14ac:dyDescent="0.35"/>
    <row r="13" x14ac:dyDescent="0.35"/>
    <row r="14" x14ac:dyDescent="0.35"/>
    <row r="15" x14ac:dyDescent="0.35"/>
    <row r="16" x14ac:dyDescent="0.35"/>
    <row r="17" spans="2:6" x14ac:dyDescent="0.35"/>
    <row r="18" spans="2:6" x14ac:dyDescent="0.35"/>
    <row r="19" spans="2:6" x14ac:dyDescent="0.35"/>
    <row r="20" spans="2:6" x14ac:dyDescent="0.35"/>
    <row r="21" spans="2:6" x14ac:dyDescent="0.35"/>
    <row r="22" spans="2:6" x14ac:dyDescent="0.35"/>
    <row r="23" spans="2:6" x14ac:dyDescent="0.35"/>
    <row r="24" spans="2:6" x14ac:dyDescent="0.35"/>
    <row r="25" spans="2:6" x14ac:dyDescent="0.35"/>
    <row r="26" spans="2:6" x14ac:dyDescent="0.35"/>
    <row r="27" spans="2:6" x14ac:dyDescent="0.35"/>
    <row r="28" spans="2:6" x14ac:dyDescent="0.35"/>
    <row r="29" spans="2:6" x14ac:dyDescent="0.35"/>
    <row r="30" spans="2:6" x14ac:dyDescent="0.35"/>
    <row r="31" spans="2:6" ht="25.5" thickBot="1" x14ac:dyDescent="0.55000000000000004">
      <c r="B31" s="106" t="s">
        <v>0</v>
      </c>
      <c r="C31" s="106"/>
      <c r="D31" s="106"/>
      <c r="E31" s="106"/>
      <c r="F31" s="106"/>
    </row>
    <row r="32" spans="2:6" ht="15" thickTop="1"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sheetData>
  <sheetProtection sheet="1" objects="1" scenarios="1"/>
  <pageMargins left="0.7" right="0.7" top="0.75" bottom="0.75" header="0.3" footer="0.3"/>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FDE82-01C7-4DBD-8755-2D0284D0E604}">
  <sheetPr>
    <tabColor theme="4"/>
  </sheetPr>
  <dimension ref="A1:R128"/>
  <sheetViews>
    <sheetView showGridLines="0" zoomScale="72" zoomScaleNormal="90" workbookViewId="0"/>
  </sheetViews>
  <sheetFormatPr defaultColWidth="8.81640625" defaultRowHeight="14" x14ac:dyDescent="0.3"/>
  <cols>
    <col min="1" max="1" width="3.54296875" style="27" customWidth="1"/>
    <col min="2" max="2" width="105.453125" style="31" customWidth="1"/>
    <col min="3" max="3" width="19.26953125" style="32" customWidth="1"/>
    <col min="4" max="4" width="5.81640625" style="31" customWidth="1"/>
    <col min="5" max="5" width="12.26953125" style="31" customWidth="1"/>
    <col min="6" max="6" width="12.1796875" style="31" customWidth="1"/>
    <col min="7" max="7" width="11.81640625" style="31" bestFit="1" customWidth="1"/>
    <col min="8" max="8" width="11.81640625" style="31" customWidth="1"/>
    <col min="9" max="9" width="12.26953125" style="31" bestFit="1" customWidth="1"/>
    <col min="10" max="10" width="11.81640625" style="31" bestFit="1" customWidth="1"/>
    <col min="11" max="11" width="8.81640625" style="31"/>
    <col min="12" max="12" width="13.81640625" style="31" customWidth="1"/>
    <col min="13" max="13" width="12.7265625" style="31" customWidth="1"/>
    <col min="14" max="14" width="10.54296875" style="31" customWidth="1"/>
    <col min="15" max="15" width="27.81640625" style="31" customWidth="1"/>
    <col min="16" max="16" width="8.81640625" style="31" customWidth="1"/>
    <col min="17" max="16384" width="8.81640625" style="31"/>
  </cols>
  <sheetData>
    <row r="1" spans="1:18" ht="33" customHeight="1" thickBot="1" x14ac:dyDescent="0.55000000000000004">
      <c r="A1" s="46"/>
      <c r="B1" s="47" t="s">
        <v>1</v>
      </c>
      <c r="C1" s="28" t="s">
        <v>2</v>
      </c>
      <c r="D1" s="28"/>
      <c r="E1" s="29"/>
      <c r="F1" s="29"/>
      <c r="G1" s="30"/>
      <c r="H1" s="76"/>
      <c r="I1" s="76"/>
      <c r="J1" s="76"/>
      <c r="K1" s="76"/>
      <c r="L1" s="76"/>
      <c r="M1" s="48"/>
      <c r="N1" s="48"/>
      <c r="O1" s="48"/>
      <c r="P1" s="48"/>
      <c r="Q1" s="48"/>
      <c r="R1" s="48"/>
    </row>
    <row r="2" spans="1:18" ht="14.5" thickTop="1" x14ac:dyDescent="0.3">
      <c r="A2" s="46"/>
      <c r="B2" s="48"/>
      <c r="C2" s="74"/>
      <c r="D2" s="48"/>
      <c r="E2" s="48"/>
      <c r="F2" s="48"/>
      <c r="G2" s="48"/>
      <c r="H2" s="48"/>
      <c r="I2" s="48"/>
      <c r="J2" s="48"/>
      <c r="K2" s="48"/>
      <c r="L2" s="48"/>
      <c r="M2" s="48"/>
      <c r="N2" s="48"/>
      <c r="O2" s="48"/>
      <c r="P2" s="48"/>
      <c r="Q2" s="48"/>
      <c r="R2" s="48"/>
    </row>
    <row r="3" spans="1:18" x14ac:dyDescent="0.3">
      <c r="A3" s="46"/>
      <c r="B3" s="48" t="s">
        <v>78</v>
      </c>
      <c r="C3" s="74"/>
      <c r="D3" s="48"/>
      <c r="E3" s="48"/>
      <c r="F3" s="48"/>
      <c r="G3" s="48"/>
      <c r="H3" s="48"/>
      <c r="I3" s="48"/>
      <c r="J3" s="48"/>
      <c r="K3" s="48"/>
      <c r="L3" s="48"/>
      <c r="M3" s="48"/>
      <c r="N3" s="48"/>
      <c r="O3" s="48"/>
      <c r="P3" s="48"/>
      <c r="Q3" s="48"/>
      <c r="R3" s="48"/>
    </row>
    <row r="4" spans="1:18" x14ac:dyDescent="0.3">
      <c r="A4" s="46"/>
      <c r="B4" s="48"/>
      <c r="C4" s="74"/>
      <c r="D4" s="48"/>
      <c r="E4" s="48"/>
      <c r="F4" s="48"/>
      <c r="G4" s="48"/>
      <c r="H4" s="48"/>
      <c r="I4" s="48"/>
      <c r="J4" s="48"/>
      <c r="K4" s="48"/>
      <c r="L4" s="48"/>
      <c r="M4" s="48"/>
      <c r="N4" s="48"/>
      <c r="O4" s="48"/>
      <c r="P4" s="48"/>
      <c r="Q4" s="48"/>
      <c r="R4" s="48"/>
    </row>
    <row r="5" spans="1:18" x14ac:dyDescent="0.3">
      <c r="A5" s="46"/>
      <c r="B5" s="46" t="s">
        <v>5</v>
      </c>
      <c r="C5" s="74"/>
      <c r="D5" s="48"/>
      <c r="E5" s="48"/>
      <c r="F5" s="48"/>
      <c r="G5" s="48"/>
      <c r="H5" s="48"/>
      <c r="I5" s="48"/>
      <c r="J5" s="48"/>
      <c r="K5" s="48"/>
      <c r="L5" s="48"/>
      <c r="M5" s="48"/>
      <c r="N5" s="48"/>
      <c r="O5" s="48"/>
      <c r="P5" s="48"/>
      <c r="Q5" s="48"/>
      <c r="R5" s="48"/>
    </row>
    <row r="6" spans="1:18" hidden="1" x14ac:dyDescent="0.3">
      <c r="A6" s="46"/>
      <c r="B6" s="48"/>
      <c r="C6" s="74"/>
      <c r="D6" s="48"/>
      <c r="E6" s="48"/>
      <c r="F6" s="48"/>
      <c r="G6" s="48"/>
      <c r="H6" s="48"/>
      <c r="I6" s="48"/>
      <c r="J6" s="48"/>
      <c r="K6" s="48"/>
      <c r="L6" s="48"/>
      <c r="M6" s="48"/>
      <c r="N6" s="48"/>
      <c r="O6" s="48"/>
      <c r="P6" s="48"/>
      <c r="Q6" s="48"/>
      <c r="R6" s="48"/>
    </row>
    <row r="7" spans="1:18" hidden="1" x14ac:dyDescent="0.3">
      <c r="A7" s="46"/>
      <c r="B7" s="48" t="s">
        <v>6</v>
      </c>
      <c r="C7" s="75" t="s">
        <v>7</v>
      </c>
      <c r="D7" s="48"/>
      <c r="E7" s="48"/>
      <c r="F7" s="48"/>
      <c r="G7" s="48"/>
      <c r="H7" s="48"/>
      <c r="I7" s="48"/>
      <c r="J7" s="48"/>
      <c r="K7" s="48"/>
      <c r="L7" s="48"/>
      <c r="M7" s="48"/>
      <c r="N7" s="48"/>
      <c r="O7" s="48"/>
      <c r="P7" s="48"/>
      <c r="Q7" s="48"/>
      <c r="R7" s="48"/>
    </row>
    <row r="8" spans="1:18" ht="17.149999999999999" customHeight="1" thickBot="1" x14ac:dyDescent="0.35">
      <c r="A8" s="46"/>
      <c r="B8" s="46"/>
      <c r="C8" s="74"/>
      <c r="D8" s="48"/>
      <c r="E8" s="48"/>
      <c r="F8" s="48"/>
      <c r="G8" s="48"/>
      <c r="H8" s="48"/>
      <c r="I8" s="48"/>
      <c r="J8" s="48"/>
      <c r="K8" s="48"/>
      <c r="L8" s="48"/>
      <c r="M8" s="48"/>
      <c r="N8" s="48"/>
      <c r="O8" s="48"/>
      <c r="P8" s="48"/>
      <c r="Q8" s="48"/>
      <c r="R8" s="48"/>
    </row>
    <row r="9" spans="1:18" ht="17.5" customHeight="1" thickBot="1" x14ac:dyDescent="0.35">
      <c r="A9" s="46"/>
      <c r="B9" s="49" t="s">
        <v>8</v>
      </c>
      <c r="C9" s="48"/>
      <c r="D9" s="48"/>
      <c r="E9" s="48"/>
      <c r="F9" s="48"/>
      <c r="G9" s="48"/>
      <c r="H9" s="48"/>
      <c r="I9" s="48"/>
      <c r="J9" s="48"/>
      <c r="K9" s="48"/>
      <c r="L9" s="48"/>
      <c r="M9" s="48"/>
      <c r="N9" s="48"/>
      <c r="O9" s="48"/>
      <c r="P9" s="48"/>
      <c r="Q9" s="48"/>
      <c r="R9" s="48"/>
    </row>
    <row r="10" spans="1:18" ht="17.5" customHeight="1" thickBot="1" x14ac:dyDescent="0.35">
      <c r="A10" s="46"/>
      <c r="B10" s="50" t="s">
        <v>9</v>
      </c>
      <c r="C10" s="48"/>
      <c r="D10" s="48"/>
      <c r="E10" s="48"/>
      <c r="F10" s="48"/>
      <c r="G10" s="48"/>
      <c r="H10" s="48"/>
      <c r="I10" s="48"/>
      <c r="J10" s="48"/>
      <c r="K10" s="48"/>
      <c r="L10" s="48"/>
      <c r="M10" s="48"/>
      <c r="N10" s="48"/>
      <c r="O10" s="48"/>
      <c r="P10" s="48"/>
      <c r="Q10" s="48"/>
      <c r="R10" s="48"/>
    </row>
    <row r="11" spans="1:18" ht="17.5" customHeight="1" thickBot="1" x14ac:dyDescent="0.35">
      <c r="A11" s="46"/>
      <c r="B11" s="51" t="s">
        <v>10</v>
      </c>
      <c r="C11" s="48"/>
      <c r="D11" s="48"/>
      <c r="E11" s="48"/>
      <c r="F11" s="48"/>
      <c r="G11" s="48"/>
      <c r="H11" s="48"/>
      <c r="I11" s="48"/>
      <c r="J11" s="48"/>
      <c r="K11" s="48"/>
      <c r="L11" s="48"/>
      <c r="M11" s="48"/>
      <c r="N11" s="48"/>
      <c r="O11" s="48"/>
      <c r="P11" s="48"/>
      <c r="Q11" s="48"/>
      <c r="R11" s="48"/>
    </row>
    <row r="12" spans="1:18" x14ac:dyDescent="0.3">
      <c r="A12" s="46"/>
      <c r="B12" s="48"/>
      <c r="C12" s="74"/>
      <c r="D12" s="48"/>
      <c r="E12" s="48"/>
      <c r="F12" s="48"/>
      <c r="G12" s="48"/>
      <c r="H12" s="48"/>
      <c r="I12" s="48"/>
      <c r="J12" s="48"/>
      <c r="K12" s="48"/>
      <c r="L12" s="48"/>
      <c r="M12" s="48"/>
      <c r="N12" s="48"/>
      <c r="O12" s="48"/>
      <c r="P12" s="48"/>
      <c r="Q12" s="48"/>
      <c r="R12" s="48"/>
    </row>
    <row r="13" spans="1:18" ht="18" x14ac:dyDescent="0.4">
      <c r="A13" s="46"/>
      <c r="B13" s="52" t="s">
        <v>11</v>
      </c>
      <c r="C13" s="74"/>
      <c r="D13" s="48"/>
      <c r="E13" s="48"/>
      <c r="F13" s="48"/>
      <c r="G13" s="48"/>
      <c r="H13" s="48"/>
      <c r="I13" s="48"/>
      <c r="J13" s="48"/>
      <c r="K13" s="48"/>
      <c r="L13" s="48"/>
      <c r="M13" s="48"/>
      <c r="N13" s="48"/>
      <c r="O13" s="48"/>
      <c r="P13" s="48"/>
      <c r="Q13" s="48"/>
      <c r="R13" s="48"/>
    </row>
    <row r="14" spans="1:18" ht="14.5" thickBot="1" x14ac:dyDescent="0.35">
      <c r="A14" s="46"/>
      <c r="B14" s="53"/>
      <c r="C14" s="74"/>
      <c r="D14" s="48"/>
      <c r="E14" s="48"/>
      <c r="F14" s="48"/>
      <c r="G14" s="48"/>
      <c r="H14" s="48"/>
      <c r="I14" s="48"/>
      <c r="J14" s="48"/>
      <c r="K14" s="48"/>
      <c r="L14" s="48"/>
      <c r="M14" s="48"/>
      <c r="N14" s="48"/>
      <c r="O14" s="48"/>
      <c r="P14" s="48"/>
      <c r="Q14" s="48"/>
      <c r="R14" s="48"/>
    </row>
    <row r="15" spans="1:18" ht="18" customHeight="1" thickBot="1" x14ac:dyDescent="0.4">
      <c r="A15" s="46" t="s">
        <v>12</v>
      </c>
      <c r="B15" s="46" t="s">
        <v>13</v>
      </c>
      <c r="C15" s="33" t="s">
        <v>14</v>
      </c>
      <c r="D15" s="48"/>
      <c r="E15" s="71" t="s">
        <v>15</v>
      </c>
      <c r="F15" s="48"/>
      <c r="G15" s="48"/>
      <c r="H15" s="48"/>
      <c r="I15" s="48"/>
      <c r="J15" s="48"/>
      <c r="K15" s="48"/>
      <c r="L15" s="48"/>
      <c r="M15" s="48"/>
      <c r="N15" s="48"/>
      <c r="O15" s="48"/>
      <c r="P15" s="48"/>
      <c r="Q15" s="48"/>
      <c r="R15" s="48"/>
    </row>
    <row r="16" spans="1:18" ht="15" thickBot="1" x14ac:dyDescent="0.4">
      <c r="A16" s="46"/>
      <c r="B16" s="53"/>
      <c r="C16" s="74"/>
      <c r="D16" s="48"/>
      <c r="E16" s="48"/>
      <c r="F16" s="48"/>
      <c r="G16" s="48"/>
      <c r="H16" s="78"/>
      <c r="I16" s="48"/>
      <c r="J16" s="48"/>
      <c r="K16" s="48"/>
      <c r="L16" s="48"/>
      <c r="M16" s="48"/>
      <c r="N16" s="48"/>
      <c r="O16" s="48"/>
      <c r="P16" s="48"/>
      <c r="Q16" s="48"/>
      <c r="R16" s="48"/>
    </row>
    <row r="17" spans="1:18" ht="17.5" customHeight="1" thickBot="1" x14ac:dyDescent="0.4">
      <c r="A17" s="46" t="s">
        <v>16</v>
      </c>
      <c r="B17" s="54" t="s">
        <v>17</v>
      </c>
      <c r="C17" s="33" t="s">
        <v>14</v>
      </c>
      <c r="D17" s="48"/>
      <c r="E17" s="71" t="s">
        <v>18</v>
      </c>
      <c r="F17" s="48"/>
      <c r="G17" s="48"/>
      <c r="H17" s="48"/>
      <c r="I17" s="48"/>
      <c r="J17" s="48"/>
      <c r="K17" s="48"/>
      <c r="L17" s="48"/>
      <c r="M17" s="48"/>
      <c r="N17" s="48"/>
      <c r="O17" s="48"/>
      <c r="P17" s="48"/>
      <c r="Q17" s="48"/>
      <c r="R17" s="48"/>
    </row>
    <row r="18" spans="1:18" ht="14.5" thickBot="1" x14ac:dyDescent="0.35">
      <c r="A18" s="46"/>
      <c r="B18" s="46"/>
      <c r="C18" s="74"/>
      <c r="D18" s="48"/>
      <c r="E18" s="48"/>
      <c r="F18" s="48"/>
      <c r="G18" s="48"/>
      <c r="H18" s="48"/>
      <c r="I18" s="48"/>
      <c r="J18" s="48"/>
      <c r="K18" s="48"/>
      <c r="L18" s="48"/>
      <c r="M18" s="48"/>
      <c r="N18" s="48"/>
      <c r="O18" s="48"/>
      <c r="P18" s="48"/>
      <c r="Q18" s="48"/>
      <c r="R18" s="48"/>
    </row>
    <row r="19" spans="1:18" ht="18" customHeight="1" thickBot="1" x14ac:dyDescent="0.4">
      <c r="A19" s="55" t="s">
        <v>19</v>
      </c>
      <c r="B19" s="46" t="s">
        <v>20</v>
      </c>
      <c r="C19" s="33" t="s">
        <v>21</v>
      </c>
      <c r="D19" s="48"/>
      <c r="E19" s="71" t="s">
        <v>22</v>
      </c>
      <c r="F19" s="48"/>
      <c r="G19" s="48"/>
      <c r="H19" s="48"/>
      <c r="I19" s="48"/>
      <c r="J19" s="48"/>
      <c r="K19" s="48"/>
      <c r="L19" s="48"/>
      <c r="M19" s="48"/>
      <c r="N19" s="48"/>
      <c r="O19" s="48"/>
      <c r="P19" s="48"/>
      <c r="Q19" s="48"/>
      <c r="R19" s="48"/>
    </row>
    <row r="20" spans="1:18" ht="14.5" thickBot="1" x14ac:dyDescent="0.35">
      <c r="A20" s="46"/>
      <c r="B20" s="46"/>
      <c r="C20" s="74"/>
      <c r="D20" s="48"/>
      <c r="E20" s="48"/>
      <c r="F20" s="48"/>
      <c r="G20" s="48"/>
      <c r="H20" s="48"/>
      <c r="I20" s="48"/>
      <c r="J20" s="48"/>
      <c r="K20" s="48"/>
      <c r="L20" s="48"/>
      <c r="M20" s="48"/>
      <c r="N20" s="48"/>
      <c r="O20" s="48"/>
      <c r="P20" s="48"/>
      <c r="Q20" s="48"/>
      <c r="R20" s="48"/>
    </row>
    <row r="21" spans="1:18" ht="73.5" customHeight="1" thickBot="1" x14ac:dyDescent="0.35">
      <c r="A21" s="56" t="s">
        <v>23</v>
      </c>
      <c r="B21" s="57" t="s">
        <v>24</v>
      </c>
      <c r="C21" s="33">
        <v>72</v>
      </c>
      <c r="D21" s="79"/>
      <c r="E21" s="107" t="s">
        <v>25</v>
      </c>
      <c r="F21" s="107"/>
      <c r="G21" s="107"/>
      <c r="H21" s="107"/>
      <c r="I21" s="107"/>
      <c r="J21" s="107"/>
      <c r="K21" s="107"/>
      <c r="L21" s="107"/>
      <c r="M21" s="107"/>
      <c r="N21" s="107"/>
      <c r="O21" s="107"/>
      <c r="P21" s="107"/>
      <c r="Q21" s="48"/>
      <c r="R21" s="48"/>
    </row>
    <row r="22" spans="1:18" ht="17.5" customHeight="1" thickBot="1" x14ac:dyDescent="0.35">
      <c r="A22" s="46"/>
      <c r="B22" s="57"/>
      <c r="C22" s="94"/>
      <c r="D22" s="79"/>
      <c r="E22" s="69"/>
      <c r="F22" s="69"/>
      <c r="G22" s="69"/>
      <c r="H22" s="69"/>
      <c r="I22" s="69"/>
      <c r="J22" s="69"/>
      <c r="K22" s="69"/>
      <c r="L22" s="69"/>
      <c r="M22" s="69"/>
      <c r="N22" s="69"/>
      <c r="O22" s="69"/>
      <c r="P22" s="69"/>
      <c r="Q22" s="48"/>
      <c r="R22" s="48"/>
    </row>
    <row r="23" spans="1:18" ht="17.5" customHeight="1" thickBot="1" x14ac:dyDescent="0.35">
      <c r="A23" s="46"/>
      <c r="B23" s="46" t="s">
        <v>26</v>
      </c>
      <c r="C23" s="33" t="s">
        <v>14</v>
      </c>
      <c r="D23" s="48"/>
      <c r="E23" s="48"/>
      <c r="F23" s="48"/>
      <c r="G23" s="48"/>
      <c r="H23" s="48"/>
      <c r="I23" s="48"/>
      <c r="J23" s="48"/>
      <c r="K23" s="48"/>
      <c r="L23" s="48"/>
      <c r="M23" s="48"/>
      <c r="N23" s="48"/>
      <c r="O23" s="48"/>
      <c r="P23" s="48"/>
      <c r="Q23" s="48"/>
      <c r="R23" s="48"/>
    </row>
    <row r="24" spans="1:18" ht="14.5" thickBot="1" x14ac:dyDescent="0.35">
      <c r="A24" s="46"/>
      <c r="B24" s="46"/>
      <c r="C24" s="74"/>
      <c r="D24" s="48"/>
      <c r="E24" s="48"/>
      <c r="F24" s="48"/>
      <c r="G24" s="48"/>
      <c r="H24" s="48"/>
      <c r="I24" s="48"/>
      <c r="J24" s="48"/>
      <c r="K24" s="48"/>
      <c r="L24" s="48"/>
      <c r="M24" s="48"/>
      <c r="N24" s="48"/>
      <c r="O24" s="48"/>
      <c r="P24" s="48"/>
      <c r="Q24" s="48"/>
      <c r="R24" s="48"/>
    </row>
    <row r="25" spans="1:18" ht="17.149999999999999" customHeight="1" thickBot="1" x14ac:dyDescent="0.35">
      <c r="A25" s="55" t="s">
        <v>27</v>
      </c>
      <c r="B25" s="46" t="s">
        <v>28</v>
      </c>
      <c r="C25" s="36"/>
      <c r="D25" s="48"/>
      <c r="E25" s="46" t="s">
        <v>101</v>
      </c>
      <c r="F25" s="48"/>
      <c r="G25" s="48"/>
      <c r="H25" s="48"/>
      <c r="I25" s="48"/>
      <c r="J25" s="48"/>
      <c r="K25" s="48"/>
      <c r="L25" s="48"/>
      <c r="M25" s="48"/>
      <c r="N25" s="48"/>
      <c r="O25" s="48"/>
      <c r="P25" s="48"/>
      <c r="Q25" s="48"/>
      <c r="R25" s="48"/>
    </row>
    <row r="26" spans="1:18" ht="15.65" customHeight="1" thickBot="1" x14ac:dyDescent="0.35">
      <c r="A26" s="46"/>
      <c r="B26" s="46"/>
      <c r="C26" s="74"/>
      <c r="D26" s="48"/>
      <c r="E26" s="48"/>
      <c r="F26" s="48"/>
      <c r="G26" s="48"/>
      <c r="H26" s="48"/>
      <c r="I26" s="48"/>
      <c r="J26" s="48"/>
      <c r="K26" s="48"/>
      <c r="L26" s="48"/>
      <c r="M26" s="48"/>
      <c r="N26" s="48"/>
      <c r="O26" s="48"/>
      <c r="P26" s="48"/>
      <c r="Q26" s="48"/>
      <c r="R26" s="48"/>
    </row>
    <row r="27" spans="1:18" ht="19" customHeight="1" thickBot="1" x14ac:dyDescent="0.4">
      <c r="A27" s="55" t="s">
        <v>29</v>
      </c>
      <c r="B27" s="46" t="s">
        <v>30</v>
      </c>
      <c r="C27" s="33" t="s">
        <v>14</v>
      </c>
      <c r="D27" s="48"/>
      <c r="E27" s="71" t="s">
        <v>31</v>
      </c>
      <c r="F27" s="48"/>
      <c r="G27" s="48"/>
      <c r="H27" s="48"/>
      <c r="I27" s="48"/>
      <c r="J27" s="48"/>
      <c r="K27" s="48"/>
      <c r="L27" s="48"/>
      <c r="M27" s="48"/>
      <c r="N27" s="48"/>
      <c r="O27" s="48"/>
      <c r="P27" s="48"/>
      <c r="Q27" s="48"/>
      <c r="R27" s="48"/>
    </row>
    <row r="28" spans="1:18" ht="8.15" customHeight="1" x14ac:dyDescent="0.35">
      <c r="A28" s="46"/>
      <c r="B28" s="46"/>
      <c r="C28" s="34"/>
      <c r="D28" s="48"/>
      <c r="E28" s="71"/>
      <c r="F28" s="48"/>
      <c r="G28" s="48"/>
      <c r="H28" s="48"/>
      <c r="I28" s="48"/>
      <c r="J28" s="48"/>
      <c r="K28" s="48"/>
      <c r="L28" s="48"/>
      <c r="M28" s="48"/>
      <c r="N28" s="48"/>
      <c r="O28" s="48"/>
      <c r="P28" s="48"/>
      <c r="Q28" s="48"/>
      <c r="R28" s="48"/>
    </row>
    <row r="29" spans="1:18" ht="27.65" customHeight="1" thickBot="1" x14ac:dyDescent="0.35">
      <c r="A29" s="46"/>
      <c r="B29" s="58" t="s">
        <v>32</v>
      </c>
      <c r="C29" s="37" t="s">
        <v>14</v>
      </c>
      <c r="D29" s="48"/>
      <c r="E29" s="48"/>
      <c r="F29" s="48"/>
      <c r="G29" s="48"/>
      <c r="H29" s="48"/>
      <c r="I29" s="48"/>
      <c r="J29" s="48"/>
      <c r="K29" s="48"/>
      <c r="L29" s="48"/>
      <c r="M29" s="48"/>
      <c r="N29" s="48"/>
      <c r="O29" s="48"/>
      <c r="P29" s="48"/>
      <c r="Q29" s="48"/>
      <c r="R29" s="48"/>
    </row>
    <row r="30" spans="1:18" ht="17.5" customHeight="1" thickBot="1" x14ac:dyDescent="0.4">
      <c r="A30" s="55" t="s">
        <v>33</v>
      </c>
      <c r="B30" s="57" t="s">
        <v>34</v>
      </c>
      <c r="C30" s="38"/>
      <c r="D30" s="48"/>
      <c r="E30" s="80" t="s">
        <v>79</v>
      </c>
      <c r="F30" s="48"/>
      <c r="G30" s="48"/>
      <c r="H30" s="48"/>
      <c r="I30" s="48"/>
      <c r="J30" s="48"/>
      <c r="K30" s="48"/>
      <c r="L30" s="48"/>
      <c r="M30" s="48"/>
      <c r="N30" s="48"/>
      <c r="O30" s="48"/>
      <c r="P30" s="48"/>
      <c r="Q30" s="48"/>
      <c r="R30" s="48"/>
    </row>
    <row r="31" spans="1:18" ht="27" customHeight="1" thickBot="1" x14ac:dyDescent="0.35">
      <c r="A31" s="46"/>
      <c r="B31" s="46"/>
      <c r="C31" s="95"/>
      <c r="D31" s="48"/>
      <c r="E31" s="48"/>
      <c r="F31" s="48"/>
      <c r="G31" s="48"/>
      <c r="H31" s="48"/>
      <c r="I31" s="48"/>
      <c r="J31" s="48"/>
      <c r="K31" s="48"/>
      <c r="L31" s="48"/>
      <c r="M31" s="48"/>
      <c r="N31" s="48"/>
      <c r="O31" s="48"/>
      <c r="P31" s="48"/>
      <c r="Q31" s="48"/>
      <c r="R31" s="48"/>
    </row>
    <row r="32" spans="1:18" ht="33.65" customHeight="1" thickBot="1" x14ac:dyDescent="0.35">
      <c r="A32" s="46"/>
      <c r="B32" s="59" t="s">
        <v>35</v>
      </c>
      <c r="C32" s="96" cm="1">
        <f t="array" ref="C32">IF(C25&gt;0,C25,(_xlfn.IFS(C27="Yes",IF(C30&lt;85279,0.9,0.9-(C30-85279)/5000/100),
AND(C27="No",C29="Yes"),_xlfn.IFS(C30&lt;143273,0.95,
AND(C30&lt;188273,C30&gt;143273),(0.95-(C30-143273)/3000/100),
AND(C30&gt;188273,C30&lt;267563),0.8,
AND(C30&gt;267563,C30&lt;357563),(0.8-(C30-267563)/3000/100),
AND(C30&gt;357563,C30&lt;367563),0.5,
C30&gt;367563,0.9-(C30-85279)/5000/100),
AND(C27="No",C29="No"),IF(C30&lt;85279,0.9,0.9-(C30-85279)/5000/100))))</f>
        <v>0.9</v>
      </c>
      <c r="D32" s="81"/>
      <c r="E32" s="108" t="s">
        <v>36</v>
      </c>
      <c r="F32" s="108"/>
      <c r="G32" s="108"/>
      <c r="H32" s="108"/>
      <c r="I32" s="108"/>
      <c r="J32" s="108"/>
      <c r="K32" s="108"/>
      <c r="L32" s="108"/>
      <c r="M32" s="108"/>
      <c r="N32" s="108"/>
      <c r="O32" s="108"/>
      <c r="P32" s="108"/>
      <c r="Q32" s="46"/>
      <c r="R32" s="48"/>
    </row>
    <row r="33" spans="1:18" ht="24.65" customHeight="1" thickBot="1" x14ac:dyDescent="0.35">
      <c r="A33" s="46"/>
      <c r="B33" s="46"/>
      <c r="C33" s="40"/>
      <c r="D33" s="48"/>
      <c r="E33" s="82"/>
      <c r="F33" s="48"/>
      <c r="G33" s="48"/>
      <c r="H33" s="48"/>
      <c r="I33" s="48"/>
      <c r="J33" s="48"/>
      <c r="K33" s="48"/>
      <c r="L33" s="48"/>
      <c r="M33" s="48"/>
      <c r="N33" s="48"/>
      <c r="O33" s="48"/>
      <c r="P33" s="48"/>
      <c r="Q33" s="48"/>
      <c r="R33" s="48"/>
    </row>
    <row r="34" spans="1:18" ht="17.149999999999999" customHeight="1" thickBot="1" x14ac:dyDescent="0.4">
      <c r="A34" s="46"/>
      <c r="B34" s="54" t="s">
        <v>37</v>
      </c>
      <c r="C34" s="97" t="str">
        <f>IF(AND(C32&gt;=80%, C15="Yes", C17="Yes", C19="No"),"Yes","No")</f>
        <v>Yes</v>
      </c>
      <c r="D34" s="81"/>
      <c r="E34" s="80" t="s">
        <v>38</v>
      </c>
      <c r="F34" s="48"/>
      <c r="G34" s="48"/>
      <c r="H34" s="48"/>
      <c r="I34" s="48"/>
      <c r="J34" s="48"/>
      <c r="K34" s="48"/>
      <c r="L34" s="48"/>
      <c r="M34" s="48"/>
      <c r="N34" s="48"/>
      <c r="O34" s="48"/>
      <c r="P34" s="48"/>
      <c r="Q34" s="48"/>
      <c r="R34" s="48"/>
    </row>
    <row r="35" spans="1:18" ht="14.5" thickBot="1" x14ac:dyDescent="0.35">
      <c r="A35" s="46"/>
      <c r="B35" s="46"/>
      <c r="C35" s="41"/>
      <c r="D35" s="48"/>
      <c r="E35" s="48"/>
      <c r="F35" s="48"/>
      <c r="G35" s="48"/>
      <c r="H35" s="48"/>
      <c r="I35" s="48"/>
      <c r="J35" s="48"/>
      <c r="K35" s="48"/>
      <c r="L35" s="48"/>
      <c r="M35" s="48"/>
      <c r="N35" s="48"/>
      <c r="O35" s="48"/>
      <c r="P35" s="48"/>
      <c r="Q35" s="48"/>
      <c r="R35" s="48"/>
    </row>
    <row r="36" spans="1:18" ht="35.5" customHeight="1" thickBot="1" x14ac:dyDescent="0.35">
      <c r="A36" s="60" t="s">
        <v>39</v>
      </c>
      <c r="B36" s="61" t="s">
        <v>40</v>
      </c>
      <c r="C36" s="33" t="s">
        <v>21</v>
      </c>
      <c r="D36" s="48"/>
      <c r="E36" s="109" t="s">
        <v>41</v>
      </c>
      <c r="F36" s="109"/>
      <c r="G36" s="109"/>
      <c r="H36" s="109"/>
      <c r="I36" s="109"/>
      <c r="J36" s="109"/>
      <c r="K36" s="109"/>
      <c r="L36" s="109"/>
      <c r="M36" s="109"/>
      <c r="N36" s="109"/>
      <c r="O36" s="109"/>
      <c r="P36" s="109"/>
      <c r="Q36" s="109"/>
      <c r="R36" s="109"/>
    </row>
    <row r="37" spans="1:18" x14ac:dyDescent="0.3">
      <c r="A37" s="46"/>
      <c r="B37" s="54"/>
      <c r="D37" s="48"/>
      <c r="E37" s="48"/>
      <c r="F37" s="48"/>
      <c r="G37" s="48"/>
      <c r="H37" s="48"/>
      <c r="I37" s="48"/>
      <c r="J37" s="48"/>
      <c r="K37" s="48"/>
      <c r="L37" s="48"/>
      <c r="M37" s="48"/>
      <c r="N37" s="48"/>
      <c r="O37" s="48"/>
      <c r="P37" s="48"/>
      <c r="Q37" s="48"/>
      <c r="R37" s="48"/>
    </row>
    <row r="38" spans="1:18" ht="33" customHeight="1" x14ac:dyDescent="0.35">
      <c r="A38" s="62"/>
      <c r="B38" s="63" t="s">
        <v>42</v>
      </c>
      <c r="C38" s="42" t="s">
        <v>21</v>
      </c>
      <c r="D38" s="48"/>
      <c r="E38" s="80" t="s">
        <v>43</v>
      </c>
      <c r="F38" s="48"/>
      <c r="G38" s="48"/>
      <c r="H38" s="48"/>
      <c r="I38" s="48"/>
      <c r="J38" s="48"/>
      <c r="K38" s="48"/>
      <c r="L38" s="48"/>
      <c r="M38" s="48"/>
      <c r="N38" s="48"/>
      <c r="O38" s="48"/>
      <c r="P38" s="48"/>
      <c r="Q38" s="48"/>
      <c r="R38" s="48"/>
    </row>
    <row r="39" spans="1:18" hidden="1" x14ac:dyDescent="0.3">
      <c r="A39" s="46"/>
      <c r="B39" s="48"/>
      <c r="C39" s="39"/>
      <c r="D39" s="48"/>
      <c r="E39" s="48"/>
      <c r="F39" s="48"/>
      <c r="G39" s="48"/>
      <c r="H39" s="48"/>
      <c r="I39" s="48"/>
      <c r="J39" s="48"/>
      <c r="K39" s="48"/>
      <c r="L39" s="48"/>
      <c r="M39" s="48"/>
      <c r="N39" s="48"/>
      <c r="O39" s="48"/>
      <c r="P39" s="48"/>
      <c r="Q39" s="48"/>
      <c r="R39" s="48"/>
    </row>
    <row r="40" spans="1:18" ht="14.5" hidden="1" x14ac:dyDescent="0.35">
      <c r="A40" s="46"/>
      <c r="B40" s="48"/>
      <c r="C40" s="39"/>
      <c r="D40" s="48"/>
      <c r="E40" s="71"/>
      <c r="F40" s="48"/>
      <c r="G40" s="48"/>
      <c r="H40" s="48"/>
      <c r="I40" s="48"/>
      <c r="J40" s="48"/>
      <c r="K40" s="48"/>
      <c r="L40" s="48"/>
      <c r="M40" s="48"/>
      <c r="N40" s="48"/>
      <c r="O40" s="48"/>
      <c r="P40" s="48"/>
      <c r="Q40" s="48"/>
      <c r="R40" s="48"/>
    </row>
    <row r="41" spans="1:18" ht="18" x14ac:dyDescent="0.4">
      <c r="A41" s="46"/>
      <c r="B41" s="52" t="s">
        <v>44</v>
      </c>
      <c r="C41" s="39"/>
      <c r="D41" s="48"/>
      <c r="E41" s="48"/>
      <c r="F41" s="48"/>
      <c r="G41" s="48"/>
      <c r="H41" s="48"/>
      <c r="I41" s="48"/>
      <c r="J41" s="48"/>
      <c r="K41" s="48"/>
      <c r="L41" s="48"/>
      <c r="M41" s="48"/>
      <c r="N41" s="48"/>
      <c r="O41" s="48"/>
      <c r="P41" s="48"/>
      <c r="Q41" s="48"/>
      <c r="R41" s="48"/>
    </row>
    <row r="42" spans="1:18" ht="14.5" thickBot="1" x14ac:dyDescent="0.35">
      <c r="A42" s="46"/>
      <c r="B42" s="48"/>
      <c r="C42" s="39"/>
      <c r="D42" s="48"/>
      <c r="E42" s="48"/>
      <c r="F42" s="48"/>
      <c r="G42" s="48"/>
      <c r="H42" s="48"/>
      <c r="I42" s="48"/>
      <c r="J42" s="48"/>
      <c r="K42" s="48"/>
      <c r="L42" s="48"/>
      <c r="M42" s="48"/>
      <c r="N42" s="48"/>
      <c r="O42" s="48"/>
      <c r="P42" s="48"/>
      <c r="Q42" s="48"/>
      <c r="R42" s="48"/>
    </row>
    <row r="43" spans="1:18" s="43" customFormat="1" ht="17.149999999999999" customHeight="1" thickBot="1" x14ac:dyDescent="0.35">
      <c r="A43" s="64" t="s">
        <v>45</v>
      </c>
      <c r="B43" s="65" t="s">
        <v>46</v>
      </c>
      <c r="C43" s="38"/>
      <c r="D43" s="67"/>
      <c r="E43" s="67"/>
      <c r="F43" s="67"/>
      <c r="G43" s="67"/>
      <c r="H43" s="67"/>
      <c r="I43" s="67"/>
      <c r="J43" s="67"/>
      <c r="K43" s="67"/>
      <c r="L43" s="67"/>
      <c r="M43" s="67"/>
      <c r="N43" s="67"/>
      <c r="O43" s="67"/>
      <c r="P43" s="67"/>
      <c r="Q43" s="67"/>
      <c r="R43" s="67"/>
    </row>
    <row r="44" spans="1:18" ht="14.5" thickBot="1" x14ac:dyDescent="0.35">
      <c r="A44" s="46"/>
      <c r="B44" s="48"/>
      <c r="C44" s="41"/>
      <c r="D44" s="48"/>
      <c r="E44" s="48"/>
      <c r="F44" s="48"/>
      <c r="G44" s="48"/>
      <c r="H44" s="48"/>
      <c r="I44" s="48"/>
      <c r="J44" s="48"/>
      <c r="K44" s="48"/>
      <c r="L44" s="48"/>
      <c r="M44" s="48"/>
      <c r="N44" s="48"/>
      <c r="O44" s="48"/>
      <c r="P44" s="48"/>
      <c r="Q44" s="48"/>
      <c r="R44" s="48"/>
    </row>
    <row r="45" spans="1:18" ht="18" customHeight="1" thickBot="1" x14ac:dyDescent="0.35">
      <c r="A45" s="55" t="s">
        <v>47</v>
      </c>
      <c r="B45" s="46" t="s">
        <v>48</v>
      </c>
      <c r="C45" s="44"/>
      <c r="D45" s="48"/>
      <c r="E45" s="46" t="s">
        <v>49</v>
      </c>
      <c r="F45" s="48"/>
      <c r="G45" s="48"/>
      <c r="H45" s="48"/>
      <c r="I45" s="48"/>
      <c r="J45" s="48"/>
      <c r="K45" s="48"/>
      <c r="L45" s="48"/>
      <c r="M45" s="48"/>
      <c r="N45" s="48"/>
      <c r="O45" s="48"/>
      <c r="P45" s="48"/>
      <c r="Q45" s="48"/>
      <c r="R45" s="48"/>
    </row>
    <row r="46" spans="1:18" ht="15" thickBot="1" x14ac:dyDescent="0.4">
      <c r="A46" s="46"/>
      <c r="B46" s="46"/>
      <c r="C46" s="39"/>
      <c r="D46" s="48"/>
      <c r="E46" s="71"/>
      <c r="F46" s="48"/>
      <c r="G46" s="48"/>
      <c r="H46" s="48"/>
      <c r="I46" s="48"/>
      <c r="J46" s="48"/>
      <c r="K46" s="48"/>
      <c r="L46" s="48"/>
      <c r="M46" s="48"/>
      <c r="N46" s="48"/>
      <c r="O46" s="48"/>
      <c r="P46" s="48"/>
      <c r="Q46" s="48"/>
      <c r="R46" s="48"/>
    </row>
    <row r="47" spans="1:18" ht="18" customHeight="1" thickBot="1" x14ac:dyDescent="0.35">
      <c r="A47" s="46"/>
      <c r="B47" s="46" t="s">
        <v>50</v>
      </c>
      <c r="C47" s="98">
        <f>IFERROR(C43/C45,0)</f>
        <v>0</v>
      </c>
      <c r="D47" s="48"/>
      <c r="E47" s="48" t="s">
        <v>51</v>
      </c>
      <c r="F47" s="48"/>
      <c r="G47" s="48"/>
      <c r="H47" s="48"/>
      <c r="I47" s="48"/>
      <c r="J47" s="48"/>
      <c r="K47" s="48"/>
      <c r="L47" s="48"/>
      <c r="M47" s="48"/>
      <c r="N47" s="48"/>
      <c r="O47" s="48"/>
      <c r="P47" s="48"/>
      <c r="Q47" s="48"/>
      <c r="R47" s="48"/>
    </row>
    <row r="48" spans="1:18" ht="14.5" thickBot="1" x14ac:dyDescent="0.35">
      <c r="A48" s="46"/>
      <c r="B48" s="48"/>
      <c r="C48" s="39"/>
      <c r="D48" s="48"/>
      <c r="E48" s="48"/>
      <c r="F48" s="48"/>
      <c r="G48" s="48"/>
      <c r="H48" s="48"/>
      <c r="I48" s="48"/>
      <c r="J48" s="48"/>
      <c r="K48" s="48"/>
      <c r="L48" s="48"/>
      <c r="M48" s="48"/>
      <c r="N48" s="48"/>
      <c r="O48" s="48"/>
      <c r="P48" s="48"/>
      <c r="Q48" s="48"/>
      <c r="R48" s="48"/>
    </row>
    <row r="49" spans="1:18" ht="32.25" customHeight="1" thickBot="1" x14ac:dyDescent="0.35">
      <c r="A49" s="64" t="s">
        <v>52</v>
      </c>
      <c r="B49" s="61" t="s">
        <v>53</v>
      </c>
      <c r="C49" s="33">
        <v>4</v>
      </c>
      <c r="D49" s="48"/>
      <c r="E49" s="48"/>
      <c r="F49" s="48"/>
      <c r="G49" s="48"/>
      <c r="H49" s="48"/>
      <c r="I49" s="48"/>
      <c r="J49" s="48"/>
      <c r="K49" s="48"/>
      <c r="L49" s="48"/>
      <c r="M49" s="48"/>
      <c r="N49" s="48"/>
      <c r="O49" s="48"/>
      <c r="P49" s="48"/>
      <c r="Q49" s="48"/>
      <c r="R49" s="48"/>
    </row>
    <row r="50" spans="1:18" x14ac:dyDescent="0.3">
      <c r="A50" s="46"/>
      <c r="B50" s="48"/>
      <c r="C50" s="95"/>
      <c r="D50" s="48"/>
      <c r="E50" s="83"/>
      <c r="F50" s="48"/>
      <c r="G50" s="48"/>
      <c r="H50" s="48"/>
      <c r="I50" s="48"/>
      <c r="J50" s="48"/>
      <c r="K50" s="48"/>
      <c r="L50" s="48"/>
      <c r="M50" s="48"/>
      <c r="N50" s="48"/>
      <c r="O50" s="48"/>
      <c r="P50" s="48"/>
      <c r="Q50" s="48"/>
      <c r="R50" s="48"/>
    </row>
    <row r="51" spans="1:18" ht="18" customHeight="1" x14ac:dyDescent="0.4">
      <c r="A51" s="46"/>
      <c r="B51" s="66" t="s">
        <v>54</v>
      </c>
      <c r="C51" s="95"/>
      <c r="D51" s="48"/>
      <c r="E51" s="83"/>
      <c r="F51" s="48"/>
      <c r="G51" s="48"/>
      <c r="H51" s="48"/>
      <c r="I51" s="48"/>
      <c r="J51" s="48"/>
      <c r="K51" s="48"/>
      <c r="L51" s="48"/>
      <c r="M51" s="48"/>
      <c r="N51" s="48"/>
      <c r="O51" s="48"/>
      <c r="P51" s="48"/>
      <c r="Q51" s="48"/>
      <c r="R51" s="48"/>
    </row>
    <row r="52" spans="1:18" ht="14.5" hidden="1" thickBot="1" x14ac:dyDescent="0.35">
      <c r="A52" s="46"/>
      <c r="B52" s="46" t="s">
        <v>55</v>
      </c>
      <c r="C52" s="95"/>
      <c r="D52" s="48"/>
      <c r="E52" s="83"/>
      <c r="F52" s="48"/>
      <c r="G52" s="83"/>
      <c r="H52" s="83"/>
      <c r="I52" s="48"/>
      <c r="J52" s="48"/>
      <c r="K52" s="48"/>
      <c r="L52" s="48"/>
      <c r="M52" s="48"/>
      <c r="N52" s="48"/>
      <c r="O52" s="48"/>
      <c r="P52" s="48"/>
      <c r="Q52" s="48"/>
      <c r="R52" s="48"/>
    </row>
    <row r="53" spans="1:18" ht="14.5" hidden="1" thickBot="1" x14ac:dyDescent="0.35">
      <c r="A53" s="46"/>
      <c r="B53" s="48" t="s">
        <v>56</v>
      </c>
      <c r="C53" s="105">
        <f>$C$43*$C$49*52</f>
        <v>0</v>
      </c>
      <c r="D53" s="81"/>
      <c r="E53" s="83"/>
      <c r="F53" s="48"/>
      <c r="G53" s="83"/>
      <c r="H53" s="83"/>
      <c r="I53" s="48"/>
      <c r="J53" s="48"/>
      <c r="K53" s="48"/>
      <c r="L53" s="48"/>
      <c r="M53" s="48"/>
      <c r="N53" s="48"/>
      <c r="O53" s="48"/>
      <c r="P53" s="48"/>
      <c r="Q53" s="48"/>
      <c r="R53" s="48"/>
    </row>
    <row r="54" spans="1:18" ht="15" hidden="1" thickBot="1" x14ac:dyDescent="0.4">
      <c r="A54" s="46"/>
      <c r="B54" s="48" t="s">
        <v>57</v>
      </c>
      <c r="C54" s="105" cm="1">
        <f t="array" ref="C54">IF(C36="Yes", MIN(C53,120%*14.63*C49*C45*52), (
  _xlfn.IFS(AND($C$47&lt;14.64,$C$21=100),(C32*C49*C45*C47*52),
         AND($C$47&gt;14.63,$C$21=100),(14.63*$C$45*C49*52*$C$32),
         AND($C$47&lt;14.64,$C$21=72),(MIN($C$21,$C$45*$C$49*2)*C32*C47*(52/2)),
         AND($C$47&gt;14.64,$C$21=72), ((MIN($C$21,$C$45*$C$49*2)*14.63*C32*26)))))</f>
        <v>0</v>
      </c>
      <c r="D54" s="84"/>
      <c r="E54" s="71" t="s">
        <v>58</v>
      </c>
      <c r="F54" s="48"/>
      <c r="G54" s="83"/>
      <c r="H54" s="83"/>
      <c r="I54" s="48"/>
      <c r="J54" s="48"/>
      <c r="K54" s="48"/>
      <c r="L54" s="48"/>
      <c r="M54" s="48"/>
      <c r="N54" s="48"/>
      <c r="O54" s="48"/>
      <c r="P54" s="48"/>
      <c r="Q54" s="48"/>
      <c r="R54" s="48"/>
    </row>
    <row r="55" spans="1:18" ht="14.5" hidden="1" thickBot="1" x14ac:dyDescent="0.35">
      <c r="A55" s="46"/>
      <c r="B55" s="67" t="s">
        <v>59</v>
      </c>
      <c r="C55" s="105">
        <f>SUM(C56:C57)</f>
        <v>0</v>
      </c>
      <c r="D55" s="81"/>
      <c r="E55" s="83"/>
      <c r="F55" s="48"/>
      <c r="G55" s="48"/>
      <c r="H55" s="48"/>
      <c r="I55" s="48"/>
      <c r="J55" s="83"/>
      <c r="K55" s="48"/>
      <c r="L55" s="48"/>
      <c r="M55" s="48"/>
      <c r="N55" s="48"/>
      <c r="O55" s="48"/>
      <c r="P55" s="48"/>
      <c r="Q55" s="48"/>
      <c r="R55" s="48"/>
    </row>
    <row r="56" spans="1:18" ht="14.5" hidden="1" thickBot="1" x14ac:dyDescent="0.35">
      <c r="A56" s="46"/>
      <c r="B56" s="68" t="s">
        <v>60</v>
      </c>
      <c r="C56" s="105">
        <f>IF(C36="Yes",0,
        IF(C32&gt;90%, MIN(C45,11)*MIN(C47,14.63)*C49*52*(1-C32), MIN(C45,11)*MIN(C47,14.63)*C49*52*10%))</f>
        <v>0</v>
      </c>
      <c r="D56" s="81"/>
      <c r="E56" s="83"/>
      <c r="F56" s="48"/>
      <c r="G56" s="48"/>
      <c r="H56" s="48"/>
      <c r="I56" s="48"/>
      <c r="J56" s="83"/>
      <c r="K56" s="48"/>
      <c r="L56" s="48"/>
      <c r="M56" s="48"/>
      <c r="N56" s="48"/>
      <c r="O56" s="48"/>
      <c r="P56" s="48"/>
      <c r="Q56" s="48"/>
      <c r="R56" s="48"/>
    </row>
    <row r="57" spans="1:18" ht="14.5" hidden="1" thickBot="1" x14ac:dyDescent="0.35">
      <c r="A57" s="46"/>
      <c r="B57" s="68" t="s">
        <v>61</v>
      </c>
      <c r="C57" s="105">
        <f>IF(C36="Yes",0, IF(AND(C49&gt;3,C21&lt;100),MAX(C49*MIN(C45,11)*2-C21,0)*C32*MIN(C47,14.63)*26,0))</f>
        <v>0</v>
      </c>
      <c r="D57" s="81"/>
      <c r="E57" s="83"/>
      <c r="F57" s="48"/>
      <c r="G57" s="48"/>
      <c r="H57" s="48"/>
      <c r="I57" s="48"/>
      <c r="J57" s="83"/>
      <c r="K57" s="48"/>
      <c r="L57" s="48"/>
      <c r="M57" s="48"/>
      <c r="N57" s="48"/>
      <c r="O57" s="48"/>
      <c r="P57" s="48"/>
      <c r="Q57" s="48"/>
      <c r="R57" s="48"/>
    </row>
    <row r="58" spans="1:18" ht="14.5" hidden="1" thickBot="1" x14ac:dyDescent="0.35">
      <c r="A58" s="46"/>
      <c r="B58" s="69" t="s">
        <v>62</v>
      </c>
      <c r="C58" s="105">
        <f>ROUND(C53-C54-C55,0)</f>
        <v>0</v>
      </c>
      <c r="D58" s="81"/>
      <c r="E58" s="83"/>
      <c r="F58" s="48"/>
      <c r="G58" s="48"/>
      <c r="H58" s="48"/>
      <c r="I58" s="48"/>
      <c r="J58" s="83"/>
      <c r="K58" s="48"/>
      <c r="L58" s="48"/>
      <c r="M58" s="48"/>
      <c r="N58" s="48"/>
      <c r="O58" s="48"/>
      <c r="P58" s="48"/>
      <c r="Q58" s="48"/>
      <c r="R58" s="48"/>
    </row>
    <row r="59" spans="1:18" ht="12" hidden="1" customHeight="1" x14ac:dyDescent="0.3">
      <c r="A59" s="46"/>
      <c r="B59" s="48"/>
      <c r="C59" s="48"/>
      <c r="D59" s="48"/>
      <c r="E59" s="48"/>
      <c r="F59" s="48"/>
      <c r="G59" s="85"/>
      <c r="H59" s="85"/>
      <c r="I59" s="48"/>
      <c r="J59" s="83"/>
      <c r="K59" s="48"/>
      <c r="L59" s="48"/>
      <c r="M59" s="48"/>
      <c r="N59" s="48"/>
      <c r="O59" s="48"/>
      <c r="P59" s="48"/>
      <c r="Q59" s="48"/>
      <c r="R59" s="48"/>
    </row>
    <row r="60" spans="1:18" ht="12" customHeight="1" thickBot="1" x14ac:dyDescent="0.35">
      <c r="A60" s="46"/>
      <c r="B60" s="48"/>
      <c r="C60" s="48"/>
      <c r="D60" s="48"/>
      <c r="E60" s="48"/>
      <c r="F60" s="48"/>
      <c r="G60" s="85"/>
      <c r="H60" s="85"/>
      <c r="I60" s="48"/>
      <c r="J60" s="83"/>
      <c r="K60" s="48"/>
      <c r="L60" s="48"/>
      <c r="M60" s="48"/>
      <c r="N60" s="48"/>
      <c r="O60" s="48"/>
      <c r="P60" s="48"/>
      <c r="Q60" s="48"/>
      <c r="R60" s="48"/>
    </row>
    <row r="61" spans="1:18" ht="16.5" customHeight="1" thickBot="1" x14ac:dyDescent="0.35">
      <c r="A61" s="46"/>
      <c r="B61" s="48" t="s">
        <v>63</v>
      </c>
      <c r="C61" s="99">
        <f>C53/4</f>
        <v>0</v>
      </c>
      <c r="D61" s="48"/>
      <c r="E61" s="48"/>
      <c r="F61" s="48"/>
      <c r="G61" s="85"/>
      <c r="H61" s="85"/>
      <c r="I61" s="48"/>
      <c r="J61" s="83"/>
      <c r="K61" s="48"/>
      <c r="L61" s="48"/>
      <c r="M61" s="48"/>
      <c r="N61" s="48"/>
      <c r="O61" s="48"/>
      <c r="P61" s="48"/>
      <c r="Q61" s="48"/>
      <c r="R61" s="48"/>
    </row>
    <row r="62" spans="1:18" ht="14.5" customHeight="1" thickBot="1" x14ac:dyDescent="0.35">
      <c r="A62" s="46"/>
      <c r="B62" s="48" t="s">
        <v>64</v>
      </c>
      <c r="C62" s="99">
        <f>C54/4</f>
        <v>0</v>
      </c>
      <c r="D62" s="48"/>
      <c r="E62" s="48"/>
      <c r="F62" s="48"/>
      <c r="G62" s="85"/>
      <c r="H62" s="85"/>
      <c r="I62" s="48"/>
      <c r="J62" s="83"/>
      <c r="K62" s="48"/>
      <c r="L62" s="48"/>
      <c r="M62" s="48"/>
      <c r="N62" s="48"/>
      <c r="O62" s="48"/>
      <c r="P62" s="48"/>
      <c r="Q62" s="48"/>
      <c r="R62" s="48"/>
    </row>
    <row r="63" spans="1:18" ht="14.5" customHeight="1" thickBot="1" x14ac:dyDescent="0.35">
      <c r="A63" s="46"/>
      <c r="B63" s="48" t="s">
        <v>65</v>
      </c>
      <c r="C63" s="99">
        <f>C55/4</f>
        <v>0</v>
      </c>
      <c r="D63" s="48"/>
      <c r="E63" s="48"/>
      <c r="F63" s="48"/>
      <c r="G63" s="85"/>
      <c r="H63" s="85"/>
      <c r="I63" s="48"/>
      <c r="J63" s="83"/>
      <c r="K63" s="48"/>
      <c r="L63" s="48"/>
      <c r="M63" s="48"/>
      <c r="N63" s="48"/>
      <c r="O63" s="48"/>
      <c r="P63" s="48"/>
      <c r="Q63" s="48"/>
      <c r="R63" s="48"/>
    </row>
    <row r="64" spans="1:18" ht="14.5" customHeight="1" thickBot="1" x14ac:dyDescent="0.35">
      <c r="A64" s="46"/>
      <c r="B64" s="70" t="s">
        <v>66</v>
      </c>
      <c r="C64" s="100">
        <f>ROUND(C61-C62-C63, 0)</f>
        <v>0</v>
      </c>
      <c r="D64" s="48"/>
      <c r="E64" s="48"/>
      <c r="F64" s="48"/>
      <c r="G64" s="85"/>
      <c r="H64" s="85"/>
      <c r="I64" s="48"/>
      <c r="J64" s="83"/>
      <c r="K64" s="48"/>
      <c r="L64" s="48"/>
      <c r="M64" s="48"/>
      <c r="N64" s="48"/>
      <c r="O64" s="48"/>
      <c r="P64" s="48"/>
      <c r="Q64" s="48"/>
      <c r="R64" s="48"/>
    </row>
    <row r="65" spans="1:18" ht="12" customHeight="1" thickBot="1" x14ac:dyDescent="0.35">
      <c r="A65" s="46"/>
      <c r="B65" s="48"/>
      <c r="C65" s="48"/>
      <c r="D65" s="48"/>
      <c r="E65" s="48"/>
      <c r="F65" s="48"/>
      <c r="G65" s="85"/>
      <c r="H65" s="85"/>
      <c r="I65" s="48"/>
      <c r="J65" s="83"/>
      <c r="K65" s="48"/>
      <c r="L65" s="48"/>
      <c r="M65" s="48"/>
      <c r="N65" s="48"/>
      <c r="O65" s="48"/>
      <c r="P65" s="48"/>
      <c r="Q65" s="48"/>
      <c r="R65" s="48"/>
    </row>
    <row r="66" spans="1:18" ht="14.5" thickBot="1" x14ac:dyDescent="0.35">
      <c r="A66" s="46"/>
      <c r="B66" s="48" t="s">
        <v>67</v>
      </c>
      <c r="C66" s="99">
        <f>C53/26</f>
        <v>0</v>
      </c>
      <c r="D66" s="81"/>
      <c r="E66" s="48"/>
      <c r="F66" s="48"/>
      <c r="G66" s="48"/>
      <c r="H66" s="48"/>
      <c r="I66" s="48"/>
      <c r="J66" s="48"/>
      <c r="K66" s="48"/>
      <c r="L66" s="48"/>
      <c r="M66" s="48"/>
      <c r="N66" s="48"/>
      <c r="O66" s="48"/>
      <c r="P66" s="48"/>
      <c r="Q66" s="48"/>
      <c r="R66" s="48"/>
    </row>
    <row r="67" spans="1:18" ht="14.5" thickBot="1" x14ac:dyDescent="0.35">
      <c r="A67" s="46"/>
      <c r="B67" s="48" t="s">
        <v>68</v>
      </c>
      <c r="C67" s="99">
        <f>C54/26</f>
        <v>0</v>
      </c>
      <c r="D67" s="81"/>
      <c r="E67" s="48"/>
      <c r="F67" s="48"/>
      <c r="G67" s="48"/>
      <c r="H67" s="48"/>
      <c r="I67" s="48"/>
      <c r="J67" s="48"/>
      <c r="K67" s="48"/>
      <c r="L67" s="48"/>
      <c r="M67" s="48"/>
      <c r="N67" s="48"/>
      <c r="O67" s="48"/>
      <c r="P67" s="48"/>
      <c r="Q67" s="48"/>
      <c r="R67" s="48"/>
    </row>
    <row r="68" spans="1:18" ht="14.5" thickBot="1" x14ac:dyDescent="0.35">
      <c r="A68" s="46"/>
      <c r="B68" s="48" t="s">
        <v>69</v>
      </c>
      <c r="C68" s="99">
        <f>C55/26</f>
        <v>0</v>
      </c>
      <c r="D68" s="81"/>
      <c r="E68" s="48"/>
      <c r="F68" s="48"/>
      <c r="G68" s="48"/>
      <c r="H68" s="48"/>
      <c r="I68" s="48"/>
      <c r="J68" s="48"/>
      <c r="K68" s="48"/>
      <c r="L68" s="48"/>
      <c r="M68" s="48"/>
      <c r="N68" s="48"/>
      <c r="O68" s="48"/>
      <c r="P68" s="48"/>
      <c r="Q68" s="48"/>
      <c r="R68" s="48"/>
    </row>
    <row r="69" spans="1:18" ht="14.5" hidden="1" thickBot="1" x14ac:dyDescent="0.35">
      <c r="A69" s="46"/>
      <c r="B69" s="48"/>
      <c r="C69" s="101"/>
      <c r="D69" s="81"/>
      <c r="E69" s="48"/>
      <c r="F69" s="48"/>
      <c r="G69" s="48"/>
      <c r="H69" s="48"/>
      <c r="I69" s="48"/>
      <c r="J69" s="48"/>
      <c r="K69" s="48"/>
      <c r="L69" s="48"/>
      <c r="M69" s="48"/>
      <c r="N69" s="48"/>
      <c r="O69" s="48"/>
      <c r="P69" s="48"/>
      <c r="Q69" s="48"/>
      <c r="R69" s="48"/>
    </row>
    <row r="70" spans="1:18" ht="17.149999999999999" customHeight="1" thickBot="1" x14ac:dyDescent="0.35">
      <c r="A70" s="46"/>
      <c r="B70" s="70" t="s">
        <v>70</v>
      </c>
      <c r="C70" s="100">
        <f>ROUND(C66-C67-C68, 0)</f>
        <v>0</v>
      </c>
      <c r="D70" s="81"/>
      <c r="E70" s="48"/>
      <c r="F70" s="48"/>
      <c r="G70" s="48"/>
      <c r="H70" s="48"/>
      <c r="I70" s="48"/>
      <c r="J70" s="48"/>
      <c r="K70" s="48"/>
      <c r="L70" s="48"/>
      <c r="M70" s="48"/>
      <c r="N70" s="48"/>
      <c r="O70" s="48"/>
      <c r="P70" s="48"/>
      <c r="Q70" s="48"/>
      <c r="R70" s="48"/>
    </row>
    <row r="71" spans="1:18" ht="14.5" thickBot="1" x14ac:dyDescent="0.35">
      <c r="A71" s="46"/>
      <c r="B71" s="46"/>
      <c r="C71" s="74"/>
      <c r="D71" s="48"/>
      <c r="E71" s="48"/>
      <c r="F71" s="48"/>
      <c r="G71" s="48"/>
      <c r="H71" s="48"/>
      <c r="I71" s="83"/>
      <c r="J71" s="48"/>
      <c r="K71" s="48"/>
      <c r="L71" s="48"/>
      <c r="M71" s="48"/>
      <c r="N71" s="48"/>
      <c r="O71" s="48"/>
      <c r="P71" s="48"/>
      <c r="Q71" s="48"/>
      <c r="R71" s="48"/>
    </row>
    <row r="72" spans="1:18" ht="14.5" hidden="1" thickBot="1" x14ac:dyDescent="0.35">
      <c r="A72" s="46"/>
      <c r="B72" s="69" t="s">
        <v>71</v>
      </c>
      <c r="C72" s="102">
        <f>C68/(C49*2)</f>
        <v>0</v>
      </c>
      <c r="D72" s="81"/>
      <c r="E72" s="83"/>
      <c r="F72" s="48"/>
      <c r="G72" s="48"/>
      <c r="H72" s="48"/>
      <c r="I72" s="48"/>
      <c r="J72" s="48"/>
      <c r="K72" s="48"/>
      <c r="L72" s="48"/>
      <c r="M72" s="48"/>
      <c r="N72" s="48"/>
      <c r="O72" s="48"/>
      <c r="P72" s="48"/>
      <c r="Q72" s="48"/>
      <c r="R72" s="48"/>
    </row>
    <row r="73" spans="1:18" ht="17.149999999999999" customHeight="1" thickBot="1" x14ac:dyDescent="0.35">
      <c r="A73" s="46"/>
      <c r="B73" s="65" t="s">
        <v>72</v>
      </c>
      <c r="C73" s="100">
        <f>C70/(C49*2)</f>
        <v>0</v>
      </c>
      <c r="D73" s="81"/>
      <c r="E73" s="48"/>
      <c r="F73" s="48"/>
      <c r="G73" s="48"/>
      <c r="H73" s="48"/>
      <c r="I73" s="48"/>
      <c r="J73" s="48"/>
      <c r="K73" s="48"/>
      <c r="L73" s="48"/>
      <c r="M73" s="48"/>
      <c r="N73" s="48"/>
      <c r="O73" s="48"/>
      <c r="P73" s="48"/>
      <c r="Q73" s="48"/>
      <c r="R73" s="48"/>
    </row>
    <row r="74" spans="1:18" x14ac:dyDescent="0.3">
      <c r="A74" s="46"/>
      <c r="B74" s="48"/>
      <c r="C74" s="74"/>
      <c r="D74" s="48"/>
      <c r="E74" s="48"/>
      <c r="F74" s="48"/>
      <c r="G74" s="48"/>
      <c r="H74" s="48"/>
      <c r="I74" s="48"/>
      <c r="J74" s="48"/>
      <c r="K74" s="48"/>
      <c r="L74" s="48"/>
      <c r="M74" s="48"/>
      <c r="N74" s="48"/>
      <c r="O74" s="48"/>
      <c r="P74" s="48"/>
      <c r="Q74" s="48"/>
      <c r="R74" s="48"/>
    </row>
    <row r="75" spans="1:18" hidden="1" x14ac:dyDescent="0.3">
      <c r="A75" s="46"/>
      <c r="B75" s="48"/>
      <c r="C75" s="74"/>
      <c r="D75" s="48"/>
      <c r="E75" s="48"/>
      <c r="F75" s="48"/>
      <c r="G75" s="48"/>
      <c r="H75" s="48"/>
      <c r="I75" s="48"/>
      <c r="J75" s="48"/>
      <c r="K75" s="48"/>
      <c r="L75" s="48"/>
      <c r="M75" s="48"/>
      <c r="N75" s="48"/>
      <c r="O75" s="48"/>
      <c r="P75" s="48"/>
      <c r="Q75" s="48"/>
      <c r="R75" s="48"/>
    </row>
    <row r="76" spans="1:18" ht="18" hidden="1" x14ac:dyDescent="0.4">
      <c r="A76" s="46"/>
      <c r="B76" s="52" t="s">
        <v>73</v>
      </c>
      <c r="C76" s="74"/>
      <c r="D76" s="48"/>
      <c r="E76" s="48"/>
      <c r="F76" s="48"/>
      <c r="G76" s="48"/>
      <c r="H76" s="48"/>
      <c r="I76" s="48"/>
      <c r="J76" s="48"/>
      <c r="K76" s="48"/>
      <c r="L76" s="48"/>
      <c r="M76" s="48"/>
      <c r="N76" s="48"/>
      <c r="O76" s="48"/>
      <c r="P76" s="48"/>
      <c r="Q76" s="48"/>
      <c r="R76" s="48"/>
    </row>
    <row r="77" spans="1:18" hidden="1" x14ac:dyDescent="0.3">
      <c r="A77" s="46"/>
      <c r="B77" s="48"/>
      <c r="C77" s="74"/>
      <c r="D77" s="48"/>
      <c r="E77" s="48"/>
      <c r="F77" s="48"/>
      <c r="G77" s="48"/>
      <c r="H77" s="48"/>
      <c r="I77" s="48"/>
      <c r="J77" s="48"/>
      <c r="K77" s="48"/>
      <c r="L77" s="48"/>
      <c r="M77" s="48"/>
      <c r="N77" s="48"/>
      <c r="O77" s="48"/>
      <c r="P77" s="48"/>
      <c r="Q77" s="48"/>
      <c r="R77" s="48"/>
    </row>
    <row r="78" spans="1:18" ht="14.5" hidden="1" x14ac:dyDescent="0.35">
      <c r="A78" s="46"/>
      <c r="B78" s="71" t="s">
        <v>74</v>
      </c>
      <c r="C78" s="74"/>
      <c r="D78" s="48"/>
      <c r="E78" s="48"/>
      <c r="F78" s="48"/>
      <c r="G78" s="48"/>
      <c r="H78" s="48"/>
      <c r="I78" s="48"/>
      <c r="J78" s="48"/>
      <c r="K78" s="48"/>
      <c r="L78" s="48"/>
      <c r="M78" s="48"/>
      <c r="N78" s="48"/>
      <c r="O78" s="48"/>
      <c r="P78" s="48"/>
      <c r="Q78" s="48"/>
      <c r="R78" s="48"/>
    </row>
    <row r="79" spans="1:18" hidden="1" x14ac:dyDescent="0.3">
      <c r="A79" s="46"/>
      <c r="B79" s="48"/>
      <c r="C79" s="74"/>
      <c r="D79" s="48"/>
      <c r="E79" s="48"/>
      <c r="F79" s="48"/>
      <c r="G79" s="48"/>
      <c r="H79" s="48"/>
      <c r="I79" s="48"/>
      <c r="J79" s="48"/>
      <c r="K79" s="48"/>
      <c r="L79" s="48"/>
      <c r="M79" s="48"/>
      <c r="N79" s="48"/>
      <c r="O79" s="48"/>
      <c r="P79" s="48"/>
      <c r="Q79" s="48"/>
      <c r="R79" s="48"/>
    </row>
    <row r="80" spans="1:18" ht="336.5" hidden="1" thickBot="1" x14ac:dyDescent="0.35">
      <c r="A80" s="46"/>
      <c r="B80" s="69" t="s">
        <v>30</v>
      </c>
      <c r="C80" s="69" t="s">
        <v>32</v>
      </c>
      <c r="D80" s="69" t="s">
        <v>75</v>
      </c>
      <c r="E80" s="86" t="s">
        <v>34</v>
      </c>
      <c r="F80" s="69" t="s">
        <v>35</v>
      </c>
      <c r="G80" s="69" t="s">
        <v>40</v>
      </c>
      <c r="H80" s="87" t="s">
        <v>42</v>
      </c>
      <c r="I80" s="69" t="s">
        <v>37</v>
      </c>
      <c r="J80" s="88" t="s">
        <v>76</v>
      </c>
      <c r="K80" s="54" t="s">
        <v>48</v>
      </c>
      <c r="L80" s="88" t="s">
        <v>77</v>
      </c>
      <c r="M80" s="54" t="s">
        <v>59</v>
      </c>
      <c r="N80" s="48"/>
      <c r="O80" s="48"/>
      <c r="P80" s="48"/>
      <c r="Q80" s="48"/>
      <c r="R80" s="48"/>
    </row>
    <row r="81" spans="1:18" ht="14.5" hidden="1" thickBot="1" x14ac:dyDescent="0.35">
      <c r="A81" s="46"/>
      <c r="B81" s="72" t="str">
        <f>C27</f>
        <v>Yes</v>
      </c>
      <c r="C81" s="103" t="str">
        <f>C27</f>
        <v>Yes</v>
      </c>
      <c r="D81" s="72">
        <f>C21</f>
        <v>72</v>
      </c>
      <c r="E81" s="89">
        <f>C30</f>
        <v>0</v>
      </c>
      <c r="F81" s="90">
        <f>C32</f>
        <v>0.9</v>
      </c>
      <c r="G81" s="72" t="str">
        <f>C36</f>
        <v>No</v>
      </c>
      <c r="H81" s="91" t="str">
        <f>C38</f>
        <v>No</v>
      </c>
      <c r="I81" s="91" t="str">
        <f>C34</f>
        <v>Yes</v>
      </c>
      <c r="J81" s="92">
        <f>C43</f>
        <v>0</v>
      </c>
      <c r="K81" s="72">
        <f>C45</f>
        <v>0</v>
      </c>
      <c r="L81" s="72">
        <f>C49</f>
        <v>4</v>
      </c>
      <c r="M81" s="93">
        <f>C55</f>
        <v>0</v>
      </c>
      <c r="N81" s="48"/>
      <c r="O81" s="48"/>
      <c r="P81" s="48"/>
      <c r="Q81" s="48"/>
      <c r="R81" s="48"/>
    </row>
    <row r="82" spans="1:18" x14ac:dyDescent="0.3">
      <c r="A82" s="46"/>
      <c r="B82" s="73"/>
      <c r="C82" s="74"/>
      <c r="D82" s="48"/>
      <c r="E82" s="48"/>
      <c r="F82" s="48"/>
      <c r="G82" s="48"/>
      <c r="H82" s="48"/>
      <c r="I82" s="48"/>
      <c r="J82" s="48"/>
      <c r="K82" s="48"/>
      <c r="L82" s="48"/>
      <c r="M82" s="48"/>
      <c r="N82" s="48"/>
      <c r="O82" s="48"/>
      <c r="P82" s="48"/>
      <c r="Q82" s="48"/>
      <c r="R82" s="48"/>
    </row>
    <row r="83" spans="1:18" x14ac:dyDescent="0.3">
      <c r="A83" s="46"/>
      <c r="B83" s="74"/>
      <c r="C83" s="74"/>
      <c r="D83" s="48"/>
      <c r="E83" s="48"/>
      <c r="F83" s="48"/>
      <c r="G83" s="48"/>
      <c r="H83" s="48"/>
      <c r="I83" s="48"/>
      <c r="J83" s="48"/>
      <c r="K83" s="48"/>
      <c r="L83" s="48"/>
      <c r="M83" s="48"/>
      <c r="N83" s="48"/>
      <c r="O83" s="48"/>
      <c r="P83" s="48"/>
      <c r="Q83" s="48"/>
      <c r="R83" s="48"/>
    </row>
    <row r="84" spans="1:18" x14ac:dyDescent="0.3">
      <c r="A84" s="46"/>
      <c r="B84" s="48"/>
      <c r="C84" s="74"/>
      <c r="D84" s="48"/>
      <c r="E84" s="48"/>
      <c r="F84" s="48"/>
      <c r="G84" s="48"/>
      <c r="H84" s="48"/>
      <c r="I84" s="48"/>
      <c r="J84" s="48"/>
      <c r="K84" s="48"/>
      <c r="L84" s="48"/>
      <c r="M84" s="48"/>
      <c r="N84" s="48"/>
      <c r="O84" s="48"/>
      <c r="P84" s="48"/>
      <c r="Q84" s="48"/>
      <c r="R84" s="48"/>
    </row>
    <row r="85" spans="1:18" x14ac:dyDescent="0.3">
      <c r="A85" s="46"/>
      <c r="B85" s="67"/>
      <c r="C85" s="74"/>
      <c r="D85" s="48"/>
      <c r="E85" s="48"/>
      <c r="F85" s="48"/>
      <c r="G85" s="48"/>
      <c r="H85" s="48"/>
      <c r="I85" s="48"/>
      <c r="J85" s="48"/>
      <c r="K85" s="48"/>
      <c r="L85" s="48"/>
      <c r="M85" s="48"/>
      <c r="N85" s="48"/>
      <c r="O85" s="48"/>
      <c r="P85" s="48"/>
      <c r="Q85" s="48"/>
      <c r="R85" s="48"/>
    </row>
    <row r="86" spans="1:18" x14ac:dyDescent="0.3">
      <c r="A86" s="46"/>
      <c r="B86" s="67"/>
      <c r="C86" s="104"/>
      <c r="D86" s="48"/>
      <c r="E86" s="48"/>
      <c r="F86" s="48"/>
      <c r="G86" s="48"/>
      <c r="H86" s="48"/>
      <c r="I86" s="48"/>
      <c r="J86" s="48"/>
      <c r="K86" s="48"/>
      <c r="L86" s="48"/>
      <c r="M86" s="48"/>
      <c r="N86" s="48"/>
      <c r="O86" s="48"/>
      <c r="P86" s="48"/>
      <c r="Q86" s="48"/>
      <c r="R86" s="48"/>
    </row>
    <row r="87" spans="1:18" x14ac:dyDescent="0.3">
      <c r="A87" s="46"/>
      <c r="B87" s="48"/>
      <c r="C87" s="74"/>
      <c r="D87" s="48"/>
      <c r="E87" s="48"/>
      <c r="F87" s="48"/>
      <c r="G87" s="48"/>
      <c r="H87" s="48"/>
      <c r="I87" s="48"/>
      <c r="J87" s="48"/>
      <c r="K87" s="48"/>
      <c r="L87" s="48"/>
      <c r="M87" s="48"/>
      <c r="N87" s="48"/>
      <c r="O87" s="48"/>
      <c r="P87" s="48"/>
      <c r="Q87" s="48"/>
      <c r="R87" s="48"/>
    </row>
    <row r="89" spans="1:18" x14ac:dyDescent="0.3">
      <c r="B89" s="32"/>
      <c r="C89" s="31"/>
    </row>
    <row r="90" spans="1:18" x14ac:dyDescent="0.3">
      <c r="B90" s="32"/>
      <c r="C90" s="31"/>
    </row>
    <row r="91" spans="1:18" x14ac:dyDescent="0.3">
      <c r="C91" s="31"/>
    </row>
    <row r="92" spans="1:18" x14ac:dyDescent="0.3">
      <c r="C92" s="31"/>
    </row>
    <row r="93" spans="1:18" x14ac:dyDescent="0.3">
      <c r="B93" s="35"/>
      <c r="C93" s="31"/>
    </row>
    <row r="94" spans="1:18" x14ac:dyDescent="0.3">
      <c r="B94" s="35"/>
      <c r="C94" s="31"/>
    </row>
    <row r="95" spans="1:18" x14ac:dyDescent="0.3">
      <c r="B95" s="32"/>
      <c r="C95" s="31"/>
    </row>
    <row r="96" spans="1:18" x14ac:dyDescent="0.3">
      <c r="B96" s="32"/>
      <c r="C96" s="31"/>
    </row>
    <row r="97" spans="2:3" x14ac:dyDescent="0.3">
      <c r="C97" s="31"/>
    </row>
    <row r="98" spans="2:3" x14ac:dyDescent="0.3">
      <c r="C98" s="31"/>
    </row>
    <row r="99" spans="2:3" x14ac:dyDescent="0.3">
      <c r="C99" s="31"/>
    </row>
    <row r="100" spans="2:3" x14ac:dyDescent="0.3">
      <c r="C100" s="31"/>
    </row>
    <row r="101" spans="2:3" x14ac:dyDescent="0.3">
      <c r="C101" s="31"/>
    </row>
    <row r="102" spans="2:3" x14ac:dyDescent="0.3">
      <c r="B102" s="45"/>
      <c r="C102" s="31"/>
    </row>
    <row r="103" spans="2:3" x14ac:dyDescent="0.3">
      <c r="B103" s="45"/>
      <c r="C103" s="31"/>
    </row>
    <row r="104" spans="2:3" x14ac:dyDescent="0.3">
      <c r="B104" s="45"/>
      <c r="C104" s="31"/>
    </row>
    <row r="105" spans="2:3" x14ac:dyDescent="0.3">
      <c r="C105" s="31"/>
    </row>
    <row r="106" spans="2:3" x14ac:dyDescent="0.3">
      <c r="C106" s="31"/>
    </row>
    <row r="107" spans="2:3" x14ac:dyDescent="0.3">
      <c r="C107" s="31"/>
    </row>
    <row r="108" spans="2:3" x14ac:dyDescent="0.3">
      <c r="C108" s="31"/>
    </row>
    <row r="109" spans="2:3" x14ac:dyDescent="0.3">
      <c r="C109" s="31"/>
    </row>
    <row r="117" spans="2:18" s="27" customFormat="1" x14ac:dyDescent="0.3">
      <c r="B117" s="31"/>
      <c r="C117" s="32"/>
      <c r="D117" s="31"/>
      <c r="E117" s="31"/>
      <c r="F117" s="31"/>
      <c r="G117" s="31"/>
      <c r="H117" s="31"/>
      <c r="I117" s="31"/>
      <c r="J117" s="31"/>
      <c r="K117" s="31"/>
      <c r="L117" s="31"/>
      <c r="M117" s="31"/>
      <c r="N117" s="31"/>
      <c r="O117" s="31"/>
      <c r="P117" s="31"/>
      <c r="Q117" s="31"/>
      <c r="R117" s="31"/>
    </row>
    <row r="118" spans="2:18" s="27" customFormat="1" x14ac:dyDescent="0.3">
      <c r="B118" s="31"/>
      <c r="C118" s="32"/>
      <c r="D118" s="31"/>
      <c r="E118" s="31"/>
      <c r="F118" s="31"/>
      <c r="G118" s="31"/>
      <c r="H118" s="31"/>
      <c r="I118" s="31"/>
      <c r="J118" s="31"/>
      <c r="K118" s="31"/>
      <c r="L118" s="31"/>
      <c r="M118" s="31"/>
      <c r="N118" s="31"/>
      <c r="O118" s="31"/>
      <c r="P118" s="31"/>
      <c r="Q118" s="31"/>
      <c r="R118" s="31"/>
    </row>
    <row r="119" spans="2:18" s="27" customFormat="1" x14ac:dyDescent="0.3">
      <c r="B119" s="31"/>
      <c r="C119" s="32"/>
      <c r="D119" s="31"/>
      <c r="E119" s="31"/>
      <c r="F119" s="31"/>
      <c r="G119" s="31"/>
      <c r="H119" s="31"/>
      <c r="I119" s="31"/>
      <c r="J119" s="31"/>
      <c r="K119" s="31"/>
      <c r="L119" s="31"/>
      <c r="M119" s="31"/>
      <c r="N119" s="31"/>
      <c r="O119" s="31"/>
      <c r="P119" s="31"/>
      <c r="Q119" s="31"/>
      <c r="R119" s="31"/>
    </row>
    <row r="120" spans="2:18" s="27" customFormat="1" x14ac:dyDescent="0.3">
      <c r="B120" s="31"/>
      <c r="C120" s="32"/>
      <c r="D120" s="31"/>
      <c r="E120" s="31"/>
      <c r="F120" s="31"/>
      <c r="G120" s="31"/>
      <c r="H120" s="31"/>
      <c r="I120" s="31"/>
      <c r="J120" s="31"/>
      <c r="K120" s="31"/>
      <c r="L120" s="31"/>
      <c r="M120" s="31"/>
      <c r="N120" s="31"/>
      <c r="O120" s="31"/>
      <c r="P120" s="31"/>
      <c r="Q120" s="31"/>
      <c r="R120" s="31"/>
    </row>
    <row r="121" spans="2:18" s="27" customFormat="1" x14ac:dyDescent="0.3">
      <c r="B121" s="31"/>
      <c r="C121" s="32"/>
      <c r="D121" s="31"/>
      <c r="E121" s="31"/>
      <c r="F121" s="31"/>
      <c r="G121" s="31"/>
      <c r="H121" s="31"/>
      <c r="I121" s="31"/>
      <c r="J121" s="31"/>
      <c r="K121" s="31"/>
      <c r="L121" s="31"/>
      <c r="M121" s="31"/>
      <c r="N121" s="31"/>
      <c r="O121" s="31"/>
      <c r="P121" s="31"/>
      <c r="Q121" s="31"/>
      <c r="R121" s="31"/>
    </row>
    <row r="122" spans="2:18" s="27" customFormat="1" x14ac:dyDescent="0.3">
      <c r="B122" s="31"/>
      <c r="C122" s="32"/>
      <c r="D122" s="31"/>
      <c r="E122" s="31"/>
      <c r="F122" s="31"/>
      <c r="G122" s="31"/>
      <c r="H122" s="31"/>
      <c r="I122" s="31"/>
      <c r="J122" s="31"/>
      <c r="K122" s="31"/>
      <c r="L122" s="31"/>
      <c r="M122" s="31"/>
      <c r="N122" s="31"/>
      <c r="O122" s="31"/>
      <c r="P122" s="31"/>
      <c r="Q122" s="31"/>
      <c r="R122" s="31"/>
    </row>
    <row r="123" spans="2:18" s="27" customFormat="1" x14ac:dyDescent="0.3">
      <c r="B123" s="31"/>
      <c r="C123" s="32"/>
      <c r="D123" s="31"/>
      <c r="E123" s="31"/>
      <c r="F123" s="31"/>
      <c r="G123" s="31"/>
      <c r="H123" s="31"/>
      <c r="I123" s="31"/>
      <c r="J123" s="31"/>
      <c r="K123" s="31"/>
      <c r="L123" s="31"/>
      <c r="M123" s="31"/>
      <c r="N123" s="31"/>
      <c r="O123" s="31"/>
      <c r="P123" s="31"/>
      <c r="Q123" s="31"/>
      <c r="R123" s="31"/>
    </row>
    <row r="124" spans="2:18" s="27" customFormat="1" x14ac:dyDescent="0.3">
      <c r="B124" s="31"/>
      <c r="C124" s="32"/>
      <c r="D124" s="31"/>
      <c r="E124" s="31"/>
      <c r="F124" s="31"/>
      <c r="G124" s="31"/>
      <c r="H124" s="31"/>
      <c r="I124" s="31"/>
      <c r="J124" s="31"/>
      <c r="K124" s="31"/>
      <c r="L124" s="31"/>
      <c r="M124" s="31"/>
      <c r="N124" s="31"/>
      <c r="O124" s="31"/>
      <c r="P124" s="31"/>
      <c r="Q124" s="31"/>
      <c r="R124" s="31"/>
    </row>
    <row r="125" spans="2:18" s="27" customFormat="1" x14ac:dyDescent="0.3">
      <c r="B125" s="31"/>
      <c r="C125" s="32"/>
      <c r="D125" s="31"/>
      <c r="E125" s="31"/>
      <c r="F125" s="31"/>
      <c r="G125" s="31"/>
      <c r="H125" s="31"/>
      <c r="I125" s="31"/>
      <c r="J125" s="31"/>
      <c r="K125" s="31"/>
      <c r="L125" s="31"/>
      <c r="M125" s="31"/>
      <c r="N125" s="31"/>
      <c r="O125" s="31"/>
      <c r="P125" s="31"/>
      <c r="Q125" s="31"/>
      <c r="R125" s="31"/>
    </row>
    <row r="126" spans="2:18" s="27" customFormat="1" x14ac:dyDescent="0.3">
      <c r="B126" s="31"/>
      <c r="C126" s="32"/>
      <c r="D126" s="31"/>
      <c r="E126" s="31"/>
      <c r="F126" s="31"/>
      <c r="G126" s="31"/>
      <c r="H126" s="31"/>
      <c r="I126" s="31"/>
      <c r="J126" s="31"/>
      <c r="K126" s="31"/>
      <c r="L126" s="31"/>
      <c r="M126" s="31"/>
      <c r="N126" s="31"/>
      <c r="O126" s="31"/>
      <c r="P126" s="31"/>
      <c r="Q126" s="31"/>
      <c r="R126" s="31"/>
    </row>
    <row r="127" spans="2:18" s="27" customFormat="1" x14ac:dyDescent="0.3">
      <c r="B127" s="31"/>
      <c r="C127" s="32"/>
      <c r="D127" s="31"/>
      <c r="E127" s="31"/>
      <c r="F127" s="31"/>
      <c r="G127" s="31"/>
      <c r="H127" s="31"/>
      <c r="I127" s="31"/>
      <c r="J127" s="31"/>
      <c r="K127" s="31"/>
      <c r="L127" s="31"/>
      <c r="M127" s="31"/>
      <c r="N127" s="31"/>
      <c r="O127" s="31"/>
      <c r="P127" s="31"/>
      <c r="Q127" s="31"/>
      <c r="R127" s="31"/>
    </row>
    <row r="128" spans="2:18" s="27" customFormat="1" x14ac:dyDescent="0.3">
      <c r="B128" s="31"/>
      <c r="C128" s="32"/>
      <c r="D128" s="31"/>
      <c r="E128" s="31"/>
      <c r="F128" s="31"/>
      <c r="G128" s="31"/>
      <c r="H128" s="31"/>
      <c r="I128" s="31"/>
      <c r="J128" s="31"/>
      <c r="K128" s="31"/>
      <c r="L128" s="31"/>
      <c r="M128" s="31"/>
      <c r="N128" s="31"/>
      <c r="O128" s="31"/>
      <c r="P128" s="31"/>
      <c r="Q128" s="31"/>
      <c r="R128" s="31"/>
    </row>
  </sheetData>
  <sheetProtection sheet="1" objects="1" scenarios="1"/>
  <mergeCells count="3">
    <mergeCell ref="E21:P21"/>
    <mergeCell ref="E32:P32"/>
    <mergeCell ref="E36:R36"/>
  </mergeCells>
  <conditionalFormatting sqref="A25:B25 E25:N25">
    <cfRule type="expression" dxfId="21" priority="4">
      <formula>$C$23="No"</formula>
    </cfRule>
  </conditionalFormatting>
  <conditionalFormatting sqref="A27:B27 A30:B30">
    <cfRule type="expression" dxfId="20" priority="2">
      <formula>$C$23="Yes"</formula>
    </cfRule>
  </conditionalFormatting>
  <conditionalFormatting sqref="A25:N25">
    <cfRule type="expression" dxfId="19" priority="5">
      <formula>$C$23="No"</formula>
    </cfRule>
  </conditionalFormatting>
  <conditionalFormatting sqref="A27:P30">
    <cfRule type="expression" dxfId="18" priority="6">
      <formula>$C$23="yes"</formula>
    </cfRule>
  </conditionalFormatting>
  <conditionalFormatting sqref="B29">
    <cfRule type="expression" dxfId="17" priority="12">
      <formula>$C$27="Yes"</formula>
    </cfRule>
  </conditionalFormatting>
  <conditionalFormatting sqref="B38">
    <cfRule type="expression" dxfId="16" priority="10">
      <formula>$C$36="Yes"</formula>
    </cfRule>
  </conditionalFormatting>
  <conditionalFormatting sqref="C25">
    <cfRule type="expression" dxfId="15" priority="3">
      <formula>$C$23="No"</formula>
    </cfRule>
  </conditionalFormatting>
  <conditionalFormatting sqref="C27 C30">
    <cfRule type="expression" dxfId="14" priority="1">
      <formula>$C$23="Yes"</formula>
    </cfRule>
  </conditionalFormatting>
  <conditionalFormatting sqref="C29">
    <cfRule type="expression" dxfId="13" priority="13">
      <formula>$C$27="Yes"</formula>
    </cfRule>
  </conditionalFormatting>
  <conditionalFormatting sqref="C34">
    <cfRule type="expression" dxfId="12" priority="19">
      <formula>$C$34="Yes"</formula>
    </cfRule>
    <cfRule type="expression" dxfId="11" priority="20">
      <formula>$C$34="No"</formula>
    </cfRule>
  </conditionalFormatting>
  <conditionalFormatting sqref="C38">
    <cfRule type="expression" dxfId="10" priority="7">
      <formula>$C$36="Yes"</formula>
    </cfRule>
  </conditionalFormatting>
  <conditionalFormatting sqref="E15">
    <cfRule type="expression" dxfId="9" priority="16">
      <formula>$C$15="Yes"</formula>
    </cfRule>
    <cfRule type="expression" dxfId="8" priority="17">
      <formula>$C$17="No"</formula>
    </cfRule>
  </conditionalFormatting>
  <conditionalFormatting sqref="E17">
    <cfRule type="expression" dxfId="7" priority="18">
      <formula>$C$17="Yes"</formula>
    </cfRule>
  </conditionalFormatting>
  <conditionalFormatting sqref="E19">
    <cfRule type="expression" dxfId="6" priority="15">
      <formula>$C$19="No"</formula>
    </cfRule>
  </conditionalFormatting>
  <conditionalFormatting sqref="E27:E28">
    <cfRule type="expression" dxfId="5" priority="14">
      <formula>$C$27="Yes"</formula>
    </cfRule>
  </conditionalFormatting>
  <conditionalFormatting sqref="E30">
    <cfRule type="expression" dxfId="4" priority="11">
      <formula>$C$30&gt;133280</formula>
    </cfRule>
  </conditionalFormatting>
  <conditionalFormatting sqref="E34">
    <cfRule type="expression" dxfId="3" priority="8">
      <formula>$C$34="No"</formula>
    </cfRule>
  </conditionalFormatting>
  <conditionalFormatting sqref="E38">
    <cfRule type="expression" dxfId="2" priority="9">
      <formula>$C$38="Yes"</formula>
    </cfRule>
  </conditionalFormatting>
  <hyperlinks>
    <hyperlink ref="C7" location="'Preschool Plus Fee Relief'!C30" display="here" xr:uid="{2C389AAE-6314-44C1-AF5B-EDD0FE6D054C}"/>
  </hyperlinks>
  <pageMargins left="0.7" right="0.7" top="0.75" bottom="0.75" header="0.3" footer="0.3"/>
  <headerFooter>
    <oddHeader>&amp;C&amp;"Arial"&amp;12&amp;KA80000 OFFICIAL&amp;1#_x000D_</oddHeader>
  </headerFooter>
  <ignoredErrors>
    <ignoredError sqref="A15:A59" numberStoredAsText="1"/>
  </ignoredErrors>
  <extLst>
    <ext xmlns:x14="http://schemas.microsoft.com/office/spreadsheetml/2009/9/main" uri="{CCE6A557-97BC-4b89-ADB6-D9C93CAAB3DF}">
      <x14:dataValidations xmlns:xm="http://schemas.microsoft.com/office/excel/2006/main" count="4">
        <x14:dataValidation type="list" allowBlank="1" showInputMessage="1" showErrorMessage="1" xr:uid="{4085197B-D4AB-4D0A-AA86-073B2A6D2D2A}">
          <x14:formula1>
            <xm:f>Lists!$H$3:$H$4</xm:f>
          </x14:formula1>
          <xm:sqref>C49 L81</xm:sqref>
        </x14:dataValidation>
        <x14:dataValidation type="list" allowBlank="1" showInputMessage="1" showErrorMessage="1" xr:uid="{4A9F78DD-49DF-40F2-A6C3-C0B76F0D15BF}">
          <x14:formula1>
            <xm:f>Lists!$B$3:$B$4</xm:f>
          </x14:formula1>
          <xm:sqref>C21:C22 D81</xm:sqref>
        </x14:dataValidation>
        <x14:dataValidation type="list" allowBlank="1" showInputMessage="1" showErrorMessage="1" xr:uid="{BC41BEED-2CCF-4D6C-9A13-21600CDE96E7}">
          <x14:formula1>
            <xm:f>Lists!$C$3:$C$4</xm:f>
          </x14:formula1>
          <xm:sqref>G81 C36 C38</xm:sqref>
        </x14:dataValidation>
        <x14:dataValidation type="list" allowBlank="1" showInputMessage="1" showErrorMessage="1" xr:uid="{8EAF4192-711F-4D31-93D3-40DC57672272}">
          <x14:formula1>
            <xm:f>Lists!$A$3:$A$4</xm:f>
          </x14:formula1>
          <xm:sqref>C17 C15 C19 C27:C29 B81:C81 C23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8FA2-29F6-4944-91BF-C092E683F51F}">
  <sheetPr>
    <tabColor rgb="FF1C594D"/>
  </sheetPr>
  <dimension ref="A1:V41"/>
  <sheetViews>
    <sheetView showGridLines="0" zoomScale="80" zoomScaleNormal="80" workbookViewId="0"/>
  </sheetViews>
  <sheetFormatPr defaultColWidth="8.81640625" defaultRowHeight="14.5" x14ac:dyDescent="0.35"/>
  <cols>
    <col min="1" max="1" width="3.1796875" style="3" customWidth="1"/>
    <col min="2" max="2" width="10.453125" style="3" customWidth="1"/>
    <col min="3" max="3" width="14" style="3" customWidth="1"/>
    <col min="4" max="5" width="18.1796875" style="3" customWidth="1"/>
    <col min="6" max="6" width="21.7265625" style="3" customWidth="1"/>
    <col min="7" max="14" width="18.1796875" style="3" customWidth="1"/>
    <col min="15" max="15" width="13.26953125" style="3" customWidth="1"/>
    <col min="16" max="16" width="14.26953125" style="3" customWidth="1"/>
    <col min="17" max="16384" width="8.81640625" style="3"/>
  </cols>
  <sheetData>
    <row r="1" spans="2:22" ht="20" thickBot="1" x14ac:dyDescent="0.5">
      <c r="B1" s="4" t="s">
        <v>80</v>
      </c>
      <c r="C1" s="4"/>
    </row>
    <row r="2" spans="2:22" ht="15.5" thickTop="1" thickBot="1" x14ac:dyDescent="0.4"/>
    <row r="3" spans="2:22" ht="15" thickBot="1" x14ac:dyDescent="0.4">
      <c r="B3" s="5"/>
      <c r="C3" s="6"/>
      <c r="D3" s="6"/>
      <c r="E3" s="6"/>
      <c r="F3" s="6"/>
      <c r="G3" s="6"/>
      <c r="H3" s="6"/>
      <c r="I3" s="6"/>
      <c r="J3" s="6"/>
      <c r="K3" s="6"/>
      <c r="L3" s="6"/>
      <c r="M3" s="6"/>
      <c r="N3" s="6"/>
      <c r="O3" s="6"/>
      <c r="P3" s="6"/>
      <c r="Q3" s="6"/>
      <c r="R3" s="6"/>
      <c r="S3" s="6"/>
      <c r="T3" s="6"/>
      <c r="U3" s="6"/>
      <c r="V3" s="7"/>
    </row>
    <row r="4" spans="2:22" ht="15" thickBot="1" x14ac:dyDescent="0.4">
      <c r="B4" s="8" t="s">
        <v>81</v>
      </c>
      <c r="G4" s="18">
        <f>COUNTIF(A21:A34,"&gt;0")</f>
        <v>0</v>
      </c>
      <c r="V4" s="9"/>
    </row>
    <row r="5" spans="2:22" ht="15" thickBot="1" x14ac:dyDescent="0.4">
      <c r="B5" s="8"/>
      <c r="V5" s="9"/>
    </row>
    <row r="6" spans="2:22" ht="15" thickBot="1" x14ac:dyDescent="0.4">
      <c r="B6" s="8" t="s">
        <v>82</v>
      </c>
      <c r="G6" s="18">
        <f>COUNTIFS(K21:K41, "Yes")</f>
        <v>0</v>
      </c>
      <c r="V6" s="9"/>
    </row>
    <row r="7" spans="2:22" ht="15" thickBot="1" x14ac:dyDescent="0.4">
      <c r="B7" s="8"/>
      <c r="V7" s="9"/>
    </row>
    <row r="8" spans="2:22" ht="15" thickBot="1" x14ac:dyDescent="0.4">
      <c r="B8" s="8" t="s">
        <v>83</v>
      </c>
      <c r="G8" s="18">
        <f>COUNTIFS(K21:K99, "No")</f>
        <v>0</v>
      </c>
      <c r="V8" s="9"/>
    </row>
    <row r="9" spans="2:22" ht="15" thickBot="1" x14ac:dyDescent="0.4">
      <c r="B9" s="8"/>
      <c r="V9" s="9"/>
    </row>
    <row r="10" spans="2:22" ht="15" thickBot="1" x14ac:dyDescent="0.4">
      <c r="B10" s="8" t="s">
        <v>84</v>
      </c>
      <c r="G10" s="19">
        <f>IFERROR(AVERAGEIFS(H21:H99, K21:K99, "Yes"),0)</f>
        <v>0</v>
      </c>
      <c r="V10" s="9"/>
    </row>
    <row r="11" spans="2:22" ht="15" thickBot="1" x14ac:dyDescent="0.4">
      <c r="B11" s="8"/>
      <c r="V11" s="9"/>
    </row>
    <row r="12" spans="2:22" ht="15" thickBot="1" x14ac:dyDescent="0.4">
      <c r="B12" s="8" t="s">
        <v>85</v>
      </c>
      <c r="G12" s="18">
        <f>COUNTIFS(I21:I99, "Yes")</f>
        <v>0</v>
      </c>
      <c r="V12" s="9"/>
    </row>
    <row r="13" spans="2:22" ht="15" thickBot="1" x14ac:dyDescent="0.4">
      <c r="B13" s="8"/>
      <c r="V13" s="9"/>
    </row>
    <row r="14" spans="2:22" ht="15" thickBot="1" x14ac:dyDescent="0.4">
      <c r="B14" s="8" t="s">
        <v>86</v>
      </c>
      <c r="G14" s="26">
        <f>SUM(P21:P99)</f>
        <v>0</v>
      </c>
      <c r="V14" s="9"/>
    </row>
    <row r="15" spans="2:22" x14ac:dyDescent="0.35">
      <c r="B15" s="8"/>
      <c r="V15" s="9"/>
    </row>
    <row r="16" spans="2:22" ht="15" thickBot="1" x14ac:dyDescent="0.4">
      <c r="B16" s="10"/>
      <c r="C16" s="11"/>
      <c r="D16" s="11"/>
      <c r="E16" s="11"/>
      <c r="F16" s="11"/>
      <c r="G16" s="11"/>
      <c r="H16" s="11"/>
      <c r="I16" s="11"/>
      <c r="J16" s="11"/>
      <c r="K16" s="11"/>
      <c r="L16" s="11"/>
      <c r="M16" s="11"/>
      <c r="N16" s="11"/>
      <c r="O16" s="11"/>
      <c r="P16" s="11"/>
      <c r="Q16" s="11"/>
      <c r="R16" s="11"/>
      <c r="S16" s="11"/>
      <c r="T16" s="11"/>
      <c r="U16" s="11"/>
      <c r="V16" s="12"/>
    </row>
    <row r="18" spans="1:20" x14ac:dyDescent="0.35">
      <c r="B18" s="17" t="s">
        <v>87</v>
      </c>
    </row>
    <row r="20" spans="1:20" ht="72.650000000000006" customHeight="1" thickBot="1" x14ac:dyDescent="0.4">
      <c r="D20" s="24" t="s">
        <v>30</v>
      </c>
      <c r="E20" s="24" t="s">
        <v>32</v>
      </c>
      <c r="F20" s="24" t="s">
        <v>88</v>
      </c>
      <c r="G20" s="24" t="s">
        <v>89</v>
      </c>
      <c r="H20" s="24" t="s">
        <v>35</v>
      </c>
      <c r="I20" s="24" t="s">
        <v>40</v>
      </c>
      <c r="J20" s="24" t="s">
        <v>42</v>
      </c>
      <c r="K20" s="24" t="s">
        <v>37</v>
      </c>
      <c r="L20" s="24" t="s">
        <v>76</v>
      </c>
      <c r="M20" s="24" t="s">
        <v>48</v>
      </c>
      <c r="N20" s="24" t="s">
        <v>90</v>
      </c>
      <c r="O20" s="24" t="s">
        <v>59</v>
      </c>
      <c r="P20" s="24" t="s">
        <v>65</v>
      </c>
    </row>
    <row r="21" spans="1:20" ht="15" thickBot="1" x14ac:dyDescent="0.4">
      <c r="A21" s="3" t="str">
        <f>IF(M21&gt;0,1,"")</f>
        <v/>
      </c>
      <c r="B21" s="20" t="str">
        <f>IF(A21=1,'Calculator Child 1'!C1,"")</f>
        <v/>
      </c>
      <c r="C21" s="13"/>
      <c r="D21" s="15" t="str">
        <f>'Calculator Child 1'!B81</f>
        <v>Yes</v>
      </c>
      <c r="E21" s="15" t="str">
        <f>'Calculator Child 1'!C81</f>
        <v>Yes</v>
      </c>
      <c r="F21" s="15">
        <f>'Calculator Child 1'!D81</f>
        <v>72</v>
      </c>
      <c r="G21" s="21">
        <f>'Calculator Child 1'!E81</f>
        <v>0</v>
      </c>
      <c r="H21" s="16">
        <f>'Calculator Child 1'!F81</f>
        <v>0.9</v>
      </c>
      <c r="I21" s="15" t="str">
        <f>'Calculator Child 1'!G81</f>
        <v>No</v>
      </c>
      <c r="J21" s="15" t="str">
        <f>'Calculator Child 1'!H81</f>
        <v>No</v>
      </c>
      <c r="K21" s="15" t="str">
        <f>IF(A21=1,'Calculator Child 1'!I81,"")</f>
        <v/>
      </c>
      <c r="L21" s="25">
        <f>'Calculator Child 1'!J81</f>
        <v>0</v>
      </c>
      <c r="M21" s="15">
        <f>'Calculator Child 1'!K81</f>
        <v>0</v>
      </c>
      <c r="N21" s="15">
        <f>'Calculator Child 1'!L81</f>
        <v>4</v>
      </c>
      <c r="O21" s="25">
        <f>IFERROR('Calculator Child 1'!M81,"")</f>
        <v>0</v>
      </c>
      <c r="P21" s="25">
        <f t="shared" ref="P21:P23" si="0">IFERROR(O21/4,"")</f>
        <v>0</v>
      </c>
      <c r="Q21" s="22"/>
      <c r="R21" s="14"/>
      <c r="S21" s="14"/>
      <c r="T21" s="14"/>
    </row>
    <row r="22" spans="1:20" ht="15" thickBot="1" x14ac:dyDescent="0.4">
      <c r="A22" s="3" t="str">
        <f>IF(M22&gt;0,2,"")</f>
        <v/>
      </c>
      <c r="B22" s="20" t="str">
        <f>IF(A22=2,'Calculator Child 2'!C1,"")</f>
        <v/>
      </c>
      <c r="C22" s="13"/>
      <c r="D22" s="15" t="str">
        <f>'Calculator Child 2'!B81</f>
        <v>Yes</v>
      </c>
      <c r="E22" s="15" t="str">
        <f>'Calculator Child 2'!C81</f>
        <v>Yes</v>
      </c>
      <c r="F22" s="15">
        <f>'Calculator Child 2'!D81</f>
        <v>72</v>
      </c>
      <c r="G22" s="21">
        <f>'Calculator Child 2'!E81</f>
        <v>0</v>
      </c>
      <c r="H22" s="16">
        <f>'Calculator Child 2'!F81</f>
        <v>0.9</v>
      </c>
      <c r="I22" s="15" t="str">
        <f>'Calculator Child 2'!G81</f>
        <v>No</v>
      </c>
      <c r="J22" s="15" t="str">
        <f>'Calculator Child 2'!H81</f>
        <v>No</v>
      </c>
      <c r="K22" s="15" t="str">
        <f>IF(A22=2,'Calculator Child 2'!I81,"")</f>
        <v/>
      </c>
      <c r="L22" s="25">
        <f>'Calculator Child 2'!J81</f>
        <v>0</v>
      </c>
      <c r="M22" s="15">
        <f>'Calculator Child 2'!K81</f>
        <v>0</v>
      </c>
      <c r="N22" s="15">
        <f>'Calculator Child 2'!L81</f>
        <v>3</v>
      </c>
      <c r="O22" s="25">
        <f>IFERROR('Calculator Child 2'!M81,"")</f>
        <v>0</v>
      </c>
      <c r="P22" s="25">
        <f t="shared" si="0"/>
        <v>0</v>
      </c>
      <c r="Q22" s="22"/>
      <c r="R22" s="14"/>
      <c r="S22" s="14"/>
      <c r="T22" s="14"/>
    </row>
    <row r="23" spans="1:20" ht="15" thickBot="1" x14ac:dyDescent="0.4">
      <c r="A23" s="3" t="str">
        <f>IF(M23&gt;0,3,"")</f>
        <v/>
      </c>
      <c r="B23" s="20" t="str">
        <f>IF(A23=3,'Calculator Child 3'!C1,"")</f>
        <v/>
      </c>
      <c r="C23" s="13"/>
      <c r="D23" s="15" t="str">
        <f>'Calculator Child 3'!B81</f>
        <v>Yes</v>
      </c>
      <c r="E23" s="15" t="str">
        <f>'Calculator Child 3'!C81</f>
        <v>Yes</v>
      </c>
      <c r="F23" s="15">
        <f>'Calculator Child 3'!D81</f>
        <v>72</v>
      </c>
      <c r="G23" s="21">
        <f>'Calculator Child 3'!E81</f>
        <v>0</v>
      </c>
      <c r="H23" s="16">
        <f>'Calculator Child 3'!F81</f>
        <v>0.9</v>
      </c>
      <c r="I23" s="15" t="str">
        <f>'Calculator Child 3'!G81</f>
        <v>No</v>
      </c>
      <c r="J23" s="15" t="str">
        <f>'Calculator Child 3'!H81</f>
        <v>No</v>
      </c>
      <c r="K23" s="15" t="str">
        <f>IF(A23=3,'Calculator Child 3'!I81,"")</f>
        <v/>
      </c>
      <c r="L23" s="25">
        <f>'Calculator Child 3'!J81</f>
        <v>0</v>
      </c>
      <c r="M23" s="15">
        <f>'Calculator Child 3'!K81</f>
        <v>0</v>
      </c>
      <c r="N23" s="15">
        <f>'Calculator Child 3'!L81</f>
        <v>4</v>
      </c>
      <c r="O23" s="25">
        <f>IFERROR('Calculator Child 3'!M81,"")</f>
        <v>0</v>
      </c>
      <c r="P23" s="25">
        <f t="shared" si="0"/>
        <v>0</v>
      </c>
      <c r="Q23" s="22"/>
      <c r="R23" s="14"/>
      <c r="S23" s="14"/>
      <c r="T23" s="14"/>
    </row>
    <row r="24" spans="1:20" ht="15" thickBot="1" x14ac:dyDescent="0.4">
      <c r="A24" s="3" t="str">
        <f>IF(M24&gt;0,4,"")</f>
        <v/>
      </c>
      <c r="B24" s="20" t="str">
        <f>IF(A24=4,'Calculator Child 4'!C1,"")</f>
        <v/>
      </c>
      <c r="D24" s="15" t="str">
        <f>'Calculator Child 4'!B81</f>
        <v>Yes</v>
      </c>
      <c r="E24" s="15" t="str">
        <f>'Calculator Child 4'!C81</f>
        <v>Yes</v>
      </c>
      <c r="F24" s="15">
        <f>'Calculator Child 4'!D81</f>
        <v>72</v>
      </c>
      <c r="G24" s="21">
        <f>'Calculator Child 4'!E81</f>
        <v>0</v>
      </c>
      <c r="H24" s="16">
        <f>'Calculator Child 4'!F81</f>
        <v>0.9</v>
      </c>
      <c r="I24" s="15" t="str">
        <f>'Calculator Child 4'!G81</f>
        <v>No</v>
      </c>
      <c r="J24" s="15" t="str">
        <f>'Calculator Child 4'!H81</f>
        <v>No</v>
      </c>
      <c r="K24" s="15" t="str">
        <f>IF(A24=4,'Calculator Child 4'!I81,"")</f>
        <v/>
      </c>
      <c r="L24" s="25">
        <f>'Calculator Child 4'!J81</f>
        <v>0</v>
      </c>
      <c r="M24" s="15">
        <f>'Calculator Child 4'!K81</f>
        <v>0</v>
      </c>
      <c r="N24" s="15">
        <f>'Calculator Child 4'!L81</f>
        <v>4</v>
      </c>
      <c r="O24" s="25">
        <f>IFERROR('Calculator Child 4'!M81,"")</f>
        <v>0</v>
      </c>
      <c r="P24" s="25">
        <f>IFERROR(O24/4,"")</f>
        <v>0</v>
      </c>
      <c r="Q24" s="23"/>
    </row>
    <row r="25" spans="1:20" ht="15" thickBot="1" x14ac:dyDescent="0.4">
      <c r="A25" s="3" t="str">
        <f>IF(M25&gt;0,5,"")</f>
        <v/>
      </c>
      <c r="B25" s="20" t="str">
        <f>IF(A25=5,'Calculator Child 5'!C1,"")</f>
        <v/>
      </c>
      <c r="D25" s="15" t="str">
        <f>'Calculator Child 5'!B81</f>
        <v>Yes</v>
      </c>
      <c r="E25" s="15" t="str">
        <f>'Calculator Child 5'!C81</f>
        <v>Yes</v>
      </c>
      <c r="F25" s="15">
        <f>'Calculator Child 5'!D81</f>
        <v>72</v>
      </c>
      <c r="G25" s="21">
        <f>'Calculator Child 5'!E81</f>
        <v>0</v>
      </c>
      <c r="H25" s="16">
        <f>'Calculator Child 5'!F81</f>
        <v>0.9</v>
      </c>
      <c r="I25" s="15" t="str">
        <f>'Calculator Child 5'!G81</f>
        <v>No</v>
      </c>
      <c r="J25" s="15" t="str">
        <f>'Calculator Child 5'!H81</f>
        <v>No</v>
      </c>
      <c r="K25" s="15" t="str">
        <f>IF(A25=5,'Calculator Child 5'!I81,"")</f>
        <v/>
      </c>
      <c r="L25" s="25">
        <f>'Calculator Child 5'!J81</f>
        <v>0</v>
      </c>
      <c r="M25" s="15">
        <f>'Calculator Child 5'!K81</f>
        <v>0</v>
      </c>
      <c r="N25" s="15">
        <f>'Calculator Child 5'!L81</f>
        <v>3</v>
      </c>
      <c r="O25" s="25">
        <f>IFERROR('Calculator Child 5'!M81,"")</f>
        <v>0</v>
      </c>
      <c r="P25" s="25">
        <f t="shared" ref="P25:P28" si="1">IFERROR(O25/4,"")</f>
        <v>0</v>
      </c>
      <c r="Q25" s="23"/>
    </row>
    <row r="26" spans="1:20" ht="15" thickBot="1" x14ac:dyDescent="0.4">
      <c r="A26" s="3" t="str">
        <f>IF(M26&gt;0,6,"")</f>
        <v/>
      </c>
      <c r="B26" s="20" t="str">
        <f>IF(A26=6,'Calculator Child 6'!C1,"")</f>
        <v/>
      </c>
      <c r="D26" s="15" t="str">
        <f>'Calculator Child 6'!B81</f>
        <v>Yes</v>
      </c>
      <c r="E26" s="15" t="str">
        <f>'Calculator Child 6'!C81</f>
        <v>Yes</v>
      </c>
      <c r="F26" s="15">
        <f>'Calculator Child 6'!D81</f>
        <v>72</v>
      </c>
      <c r="G26" s="21">
        <f>'Calculator Child 6'!E81</f>
        <v>0</v>
      </c>
      <c r="H26" s="16">
        <f>'Calculator Child 6'!F81</f>
        <v>0.9</v>
      </c>
      <c r="I26" s="15" t="str">
        <f>'Calculator Child 6'!G81</f>
        <v>No</v>
      </c>
      <c r="J26" s="15" t="str">
        <f>'Calculator Child 6'!H81</f>
        <v>No</v>
      </c>
      <c r="K26" s="15" t="str">
        <f>IF(A26=6,'Calculator Child 6'!I81,"")</f>
        <v/>
      </c>
      <c r="L26" s="25">
        <f>'Calculator Child 6'!J81</f>
        <v>0</v>
      </c>
      <c r="M26" s="15">
        <f>'Calculator Child 6'!K81</f>
        <v>0</v>
      </c>
      <c r="N26" s="15">
        <f>'Calculator Child 6'!L81</f>
        <v>4</v>
      </c>
      <c r="O26" s="25">
        <f>IFERROR('Calculator Child 6'!M81,"")</f>
        <v>0</v>
      </c>
      <c r="P26" s="25">
        <f t="shared" si="1"/>
        <v>0</v>
      </c>
      <c r="Q26" s="23"/>
    </row>
    <row r="27" spans="1:20" ht="15" thickBot="1" x14ac:dyDescent="0.4">
      <c r="A27" s="3" t="str">
        <f>IF(M27&gt;0,7,"")</f>
        <v/>
      </c>
      <c r="B27" s="20" t="str">
        <f>IF(A27=7,'Calculator Child 7'!C1,"")</f>
        <v/>
      </c>
      <c r="D27" s="15" t="str">
        <f>'Calculator Child 7'!B81</f>
        <v>Yes</v>
      </c>
      <c r="E27" s="15" t="str">
        <f>'Calculator Child 7'!C81</f>
        <v>Yes</v>
      </c>
      <c r="F27" s="15">
        <f>'Calculator Child 7'!D81</f>
        <v>72</v>
      </c>
      <c r="G27" s="21">
        <f>'Calculator Child 7'!E81</f>
        <v>0</v>
      </c>
      <c r="H27" s="16">
        <f>'Calculator Child 7'!F81</f>
        <v>0.9</v>
      </c>
      <c r="I27" s="15" t="str">
        <f>'Calculator Child 7'!G81</f>
        <v>No</v>
      </c>
      <c r="J27" s="15" t="str">
        <f>'Calculator Child 7'!H81</f>
        <v>No</v>
      </c>
      <c r="K27" s="15" t="str">
        <f>IF(A27=7,'Calculator Child 7'!I81,"")</f>
        <v/>
      </c>
      <c r="L27" s="25">
        <f>'Calculator Child 7'!J81</f>
        <v>0</v>
      </c>
      <c r="M27" s="15">
        <f>'Calculator Child 7'!K81</f>
        <v>0</v>
      </c>
      <c r="N27" s="15">
        <f>'Calculator Child 7'!L81</f>
        <v>4</v>
      </c>
      <c r="O27" s="25">
        <f>IFERROR('Calculator Child 7'!M81,"")</f>
        <v>0</v>
      </c>
      <c r="P27" s="25">
        <f t="shared" si="1"/>
        <v>0</v>
      </c>
      <c r="Q27" s="23"/>
    </row>
    <row r="28" spans="1:20" ht="15" thickBot="1" x14ac:dyDescent="0.4">
      <c r="A28" s="3" t="str">
        <f>IF(M28&gt;0,8,"")</f>
        <v/>
      </c>
      <c r="B28" s="20" t="str">
        <f>IF(A28=8,'Calculator Child 8'!C1,"")</f>
        <v/>
      </c>
      <c r="D28" s="15" t="str">
        <f>'Calculator Child 8'!B81</f>
        <v>Yes</v>
      </c>
      <c r="E28" s="15" t="str">
        <f>'Calculator Child 8'!C81</f>
        <v>Yes</v>
      </c>
      <c r="F28" s="15">
        <f>'Calculator Child 8'!D81</f>
        <v>72</v>
      </c>
      <c r="G28" s="21">
        <f>'Calculator Child 8'!E81</f>
        <v>0</v>
      </c>
      <c r="H28" s="16">
        <f>'Calculator Child 8'!F81</f>
        <v>0.9</v>
      </c>
      <c r="I28" s="15" t="str">
        <f>'Calculator Child 8'!G81</f>
        <v>No</v>
      </c>
      <c r="J28" s="15" t="str">
        <f>'Calculator Child 8'!H81</f>
        <v>No</v>
      </c>
      <c r="K28" s="15" t="str">
        <f>IF(A28=8,'Calculator Child 8'!I81,"")</f>
        <v/>
      </c>
      <c r="L28" s="25">
        <f>'Calculator Child 8'!J81</f>
        <v>0</v>
      </c>
      <c r="M28" s="15">
        <f>'Calculator Child 8'!K81</f>
        <v>0</v>
      </c>
      <c r="N28" s="15">
        <f>'Calculator Child 8'!L81</f>
        <v>4</v>
      </c>
      <c r="O28" s="25">
        <f>IFERROR('Calculator Child 8'!M81,"")</f>
        <v>0</v>
      </c>
      <c r="P28" s="25">
        <f t="shared" si="1"/>
        <v>0</v>
      </c>
      <c r="Q28" s="23"/>
    </row>
    <row r="29" spans="1:20" ht="15" hidden="1" thickBot="1" x14ac:dyDescent="0.4">
      <c r="B29" s="20" t="str">
        <f>IF(A29=1,#REF!,"")</f>
        <v/>
      </c>
      <c r="D29" s="15"/>
      <c r="E29" s="15"/>
      <c r="F29" s="15"/>
      <c r="G29" s="21"/>
      <c r="H29" s="16"/>
      <c r="I29" s="15"/>
      <c r="J29" s="15"/>
      <c r="K29" s="15"/>
      <c r="L29" s="15"/>
      <c r="M29" s="15"/>
      <c r="N29" s="15"/>
      <c r="O29" s="21"/>
      <c r="P29" s="25">
        <f t="shared" ref="P29:P41" si="2">O29/4</f>
        <v>0</v>
      </c>
    </row>
    <row r="30" spans="1:20" ht="15" hidden="1" thickBot="1" x14ac:dyDescent="0.4">
      <c r="B30" s="20" t="str">
        <f>IF(A30=1,#REF!,"")</f>
        <v/>
      </c>
      <c r="D30" s="15"/>
      <c r="E30" s="15"/>
      <c r="F30" s="15"/>
      <c r="G30" s="21"/>
      <c r="H30" s="16"/>
      <c r="I30" s="15"/>
      <c r="J30" s="15"/>
      <c r="K30" s="15"/>
      <c r="L30" s="15"/>
      <c r="M30" s="15"/>
      <c r="N30" s="15"/>
      <c r="O30" s="21"/>
      <c r="P30" s="25">
        <f t="shared" si="2"/>
        <v>0</v>
      </c>
    </row>
    <row r="31" spans="1:20" ht="15" hidden="1" thickBot="1" x14ac:dyDescent="0.4">
      <c r="B31" s="20" t="str">
        <f>IF(A31=1,#REF!,"")</f>
        <v/>
      </c>
      <c r="D31" s="15"/>
      <c r="E31" s="15"/>
      <c r="F31" s="15"/>
      <c r="G31" s="21"/>
      <c r="H31" s="16"/>
      <c r="I31" s="15"/>
      <c r="J31" s="15"/>
      <c r="K31" s="15"/>
      <c r="L31" s="15"/>
      <c r="M31" s="15"/>
      <c r="N31" s="15"/>
      <c r="O31" s="21"/>
      <c r="P31" s="25">
        <f t="shared" si="2"/>
        <v>0</v>
      </c>
    </row>
    <row r="32" spans="1:20" ht="15" hidden="1" thickBot="1" x14ac:dyDescent="0.4">
      <c r="B32" s="20" t="str">
        <f>IF(A32=1,#REF!,"")</f>
        <v/>
      </c>
      <c r="D32" s="15"/>
      <c r="E32" s="15"/>
      <c r="F32" s="15"/>
      <c r="G32" s="21"/>
      <c r="H32" s="16"/>
      <c r="I32" s="15"/>
      <c r="J32" s="15"/>
      <c r="K32" s="15"/>
      <c r="L32" s="15"/>
      <c r="M32" s="15"/>
      <c r="N32" s="15"/>
      <c r="O32" s="21"/>
      <c r="P32" s="25">
        <f t="shared" si="2"/>
        <v>0</v>
      </c>
    </row>
    <row r="33" spans="2:16" ht="15" hidden="1" thickBot="1" x14ac:dyDescent="0.4">
      <c r="B33" s="20" t="str">
        <f>IF(A33=1,#REF!,"")</f>
        <v/>
      </c>
      <c r="D33" s="15"/>
      <c r="E33" s="15"/>
      <c r="F33" s="15"/>
      <c r="G33" s="21"/>
      <c r="H33" s="16"/>
      <c r="I33" s="15"/>
      <c r="J33" s="15"/>
      <c r="K33" s="15"/>
      <c r="L33" s="15"/>
      <c r="M33" s="15"/>
      <c r="N33" s="15"/>
      <c r="O33" s="21"/>
      <c r="P33" s="25">
        <f t="shared" si="2"/>
        <v>0</v>
      </c>
    </row>
    <row r="34" spans="2:16" ht="15" hidden="1" thickBot="1" x14ac:dyDescent="0.4">
      <c r="B34" s="20" t="str">
        <f>IF(A34=1,#REF!,"")</f>
        <v/>
      </c>
      <c r="D34" s="15"/>
      <c r="E34" s="15"/>
      <c r="F34" s="15"/>
      <c r="G34" s="21"/>
      <c r="H34" s="16"/>
      <c r="I34" s="15"/>
      <c r="J34" s="15"/>
      <c r="K34" s="15"/>
      <c r="L34" s="15"/>
      <c r="M34" s="15"/>
      <c r="N34" s="15"/>
      <c r="O34" s="21"/>
      <c r="P34" s="25">
        <f t="shared" si="2"/>
        <v>0</v>
      </c>
    </row>
    <row r="35" spans="2:16" ht="15" hidden="1" thickBot="1" x14ac:dyDescent="0.4">
      <c r="B35" s="20" t="str">
        <f>IF(A35=1,#REF!,"")</f>
        <v/>
      </c>
      <c r="D35" s="15"/>
      <c r="E35" s="15"/>
      <c r="F35" s="15"/>
      <c r="G35" s="21"/>
      <c r="H35" s="16"/>
      <c r="I35" s="15"/>
      <c r="J35" s="15"/>
      <c r="K35" s="15"/>
      <c r="L35" s="15"/>
      <c r="M35" s="15"/>
      <c r="N35" s="15"/>
      <c r="O35" s="21"/>
      <c r="P35" s="25">
        <f t="shared" si="2"/>
        <v>0</v>
      </c>
    </row>
    <row r="36" spans="2:16" ht="15" hidden="1" thickBot="1" x14ac:dyDescent="0.4">
      <c r="B36" s="20" t="str">
        <f>IF(A36=1,#REF!,"")</f>
        <v/>
      </c>
      <c r="D36" s="15"/>
      <c r="E36" s="15"/>
      <c r="F36" s="15"/>
      <c r="G36" s="21"/>
      <c r="H36" s="16"/>
      <c r="I36" s="15"/>
      <c r="J36" s="15"/>
      <c r="K36" s="15"/>
      <c r="L36" s="15"/>
      <c r="M36" s="15"/>
      <c r="N36" s="15"/>
      <c r="O36" s="21"/>
      <c r="P36" s="25">
        <f t="shared" si="2"/>
        <v>0</v>
      </c>
    </row>
    <row r="37" spans="2:16" ht="15" hidden="1" thickBot="1" x14ac:dyDescent="0.4">
      <c r="B37" s="20" t="str">
        <f>IF(A37=1,#REF!,"")</f>
        <v/>
      </c>
      <c r="D37" s="15"/>
      <c r="E37" s="15"/>
      <c r="F37" s="15"/>
      <c r="G37" s="21"/>
      <c r="H37" s="16"/>
      <c r="I37" s="15"/>
      <c r="J37" s="15"/>
      <c r="K37" s="15"/>
      <c r="L37" s="15"/>
      <c r="M37" s="15"/>
      <c r="N37" s="15"/>
      <c r="O37" s="21"/>
      <c r="P37" s="25">
        <f t="shared" si="2"/>
        <v>0</v>
      </c>
    </row>
    <row r="38" spans="2:16" ht="15" hidden="1" thickBot="1" x14ac:dyDescent="0.4">
      <c r="B38" s="20" t="str">
        <f>IF(A38=1,#REF!,"")</f>
        <v/>
      </c>
      <c r="D38" s="15"/>
      <c r="E38" s="15"/>
      <c r="F38" s="15"/>
      <c r="G38" s="21"/>
      <c r="H38" s="16"/>
      <c r="I38" s="15"/>
      <c r="J38" s="15"/>
      <c r="K38" s="15"/>
      <c r="L38" s="15"/>
      <c r="M38" s="15"/>
      <c r="N38" s="15"/>
      <c r="O38" s="21"/>
      <c r="P38" s="25">
        <f t="shared" si="2"/>
        <v>0</v>
      </c>
    </row>
    <row r="39" spans="2:16" ht="15" hidden="1" thickBot="1" x14ac:dyDescent="0.4">
      <c r="B39" s="20" t="str">
        <f>IF(A39=1,#REF!,"")</f>
        <v/>
      </c>
      <c r="D39" s="15"/>
      <c r="E39" s="15"/>
      <c r="F39" s="15"/>
      <c r="G39" s="21"/>
      <c r="H39" s="16"/>
      <c r="I39" s="15"/>
      <c r="J39" s="15"/>
      <c r="K39" s="15"/>
      <c r="L39" s="15"/>
      <c r="M39" s="15"/>
      <c r="N39" s="15"/>
      <c r="O39" s="21"/>
      <c r="P39" s="25">
        <f t="shared" si="2"/>
        <v>0</v>
      </c>
    </row>
    <row r="40" spans="2:16" ht="15" hidden="1" thickBot="1" x14ac:dyDescent="0.4">
      <c r="B40" s="20" t="str">
        <f>IF(A40=1,#REF!,"")</f>
        <v/>
      </c>
      <c r="D40" s="15"/>
      <c r="E40" s="15"/>
      <c r="F40" s="15"/>
      <c r="G40" s="21"/>
      <c r="H40" s="16"/>
      <c r="I40" s="15"/>
      <c r="J40" s="15"/>
      <c r="K40" s="15"/>
      <c r="L40" s="15"/>
      <c r="M40" s="15"/>
      <c r="N40" s="15"/>
      <c r="O40" s="21"/>
      <c r="P40" s="25">
        <f t="shared" si="2"/>
        <v>0</v>
      </c>
    </row>
    <row r="41" spans="2:16" ht="15" hidden="1" thickBot="1" x14ac:dyDescent="0.4">
      <c r="B41" s="20" t="str">
        <f>IF(A41=1,#REF!,"")</f>
        <v/>
      </c>
      <c r="D41" s="15"/>
      <c r="E41" s="15"/>
      <c r="F41" s="15"/>
      <c r="G41" s="21"/>
      <c r="H41" s="16"/>
      <c r="I41" s="15"/>
      <c r="J41" s="15"/>
      <c r="K41" s="15"/>
      <c r="L41" s="15"/>
      <c r="M41" s="15"/>
      <c r="N41" s="15"/>
      <c r="O41" s="21"/>
      <c r="P41" s="25">
        <f t="shared" si="2"/>
        <v>0</v>
      </c>
    </row>
  </sheetData>
  <sheetProtection sheet="1" objects="1" scenarios="1"/>
  <phoneticPr fontId="18" type="noConversion"/>
  <conditionalFormatting sqref="I29:I41">
    <cfRule type="expression" dxfId="1" priority="1">
      <formula>$E$43="Yes"</formula>
    </cfRule>
    <cfRule type="expression" dxfId="0" priority="2">
      <formula>$E$43="No"</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1C711-9D95-4A4C-9664-9A1BBECE59EE}">
  <sheetPr>
    <tabColor theme="0" tint="-0.499984740745262"/>
  </sheetPr>
  <dimension ref="A2:H7"/>
  <sheetViews>
    <sheetView workbookViewId="0">
      <selection activeCell="H5" sqref="H5"/>
    </sheetView>
  </sheetViews>
  <sheetFormatPr defaultRowHeight="14.5" x14ac:dyDescent="0.35"/>
  <cols>
    <col min="1" max="1" width="20.453125" bestFit="1" customWidth="1"/>
    <col min="2" max="2" width="20.453125" customWidth="1"/>
    <col min="3" max="3" width="12.26953125" bestFit="1" customWidth="1"/>
    <col min="4" max="4" width="26.81640625" bestFit="1" customWidth="1"/>
    <col min="5" max="5" width="26.81640625" customWidth="1"/>
    <col min="6" max="6" width="19.1796875" customWidth="1"/>
    <col min="8" max="8" width="12.7265625" customWidth="1"/>
  </cols>
  <sheetData>
    <row r="2" spans="1:8" ht="58" x14ac:dyDescent="0.35">
      <c r="A2" s="2" t="s">
        <v>91</v>
      </c>
      <c r="B2" s="2" t="s">
        <v>92</v>
      </c>
      <c r="C2" s="2" t="s">
        <v>93</v>
      </c>
      <c r="D2" s="2" t="s">
        <v>94</v>
      </c>
      <c r="E2" s="2" t="s">
        <v>95</v>
      </c>
      <c r="F2" s="2" t="s">
        <v>96</v>
      </c>
      <c r="G2" s="2" t="s">
        <v>97</v>
      </c>
      <c r="H2" s="2" t="s">
        <v>98</v>
      </c>
    </row>
    <row r="3" spans="1:8" x14ac:dyDescent="0.35">
      <c r="A3" s="1" t="s">
        <v>14</v>
      </c>
      <c r="B3" s="1">
        <v>72</v>
      </c>
      <c r="C3" s="1" t="s">
        <v>14</v>
      </c>
      <c r="D3" s="1" t="s">
        <v>99</v>
      </c>
      <c r="E3" s="1" t="s">
        <v>100</v>
      </c>
      <c r="F3" s="1">
        <v>72</v>
      </c>
      <c r="G3" s="1" t="s">
        <v>14</v>
      </c>
      <c r="H3">
        <v>3</v>
      </c>
    </row>
    <row r="4" spans="1:8" x14ac:dyDescent="0.35">
      <c r="A4" s="1" t="s">
        <v>21</v>
      </c>
      <c r="B4" s="1">
        <v>100</v>
      </c>
      <c r="C4" s="1" t="s">
        <v>21</v>
      </c>
      <c r="D4" s="1"/>
      <c r="E4" s="1"/>
      <c r="F4" s="1">
        <v>100</v>
      </c>
      <c r="G4" s="1" t="s">
        <v>21</v>
      </c>
      <c r="H4">
        <v>4</v>
      </c>
    </row>
    <row r="5" spans="1:8" x14ac:dyDescent="0.35">
      <c r="A5" s="1"/>
      <c r="B5" s="1"/>
      <c r="C5" s="1"/>
      <c r="D5" s="1"/>
      <c r="E5" s="1"/>
      <c r="F5" s="1"/>
    </row>
    <row r="6" spans="1:8" x14ac:dyDescent="0.35">
      <c r="A6" s="1"/>
      <c r="B6" s="1"/>
      <c r="C6" s="1"/>
      <c r="D6" s="1"/>
      <c r="E6" s="1"/>
      <c r="F6" s="1"/>
    </row>
    <row r="7" spans="1:8" x14ac:dyDescent="0.35">
      <c r="D7" s="1"/>
      <c r="E7" s="1"/>
    </row>
  </sheetData>
  <pageMargins left="0.7" right="0.7" top="0.75" bottom="0.75" header="0.3" footer="0.3"/>
  <headerFooter>
    <oddHeader>&amp;C&amp;"Arial"&amp;12&amp;KA80000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65C64-C4FF-4380-ABEE-F64C4D39EAEF}">
  <sheetPr>
    <tabColor theme="5"/>
  </sheetPr>
  <dimension ref="A1:Y103"/>
  <sheetViews>
    <sheetView showRowColHeaders="0" topLeftCell="A19" zoomScale="80" zoomScaleNormal="80" workbookViewId="0">
      <selection activeCell="Y1" sqref="Y1"/>
    </sheetView>
  </sheetViews>
  <sheetFormatPr defaultColWidth="0" defaultRowHeight="14.5" zeroHeight="1" x14ac:dyDescent="0.35"/>
  <cols>
    <col min="1" max="25" width="8.81640625" style="3" customWidth="1"/>
    <col min="26" max="16384" width="8.81640625" style="3" hidden="1"/>
  </cols>
  <sheetData>
    <row r="1" x14ac:dyDescent="0.35"/>
    <row r="2" x14ac:dyDescent="0.35"/>
    <row r="3" x14ac:dyDescent="0.35"/>
    <row r="4" x14ac:dyDescent="0.35"/>
    <row r="5" x14ac:dyDescent="0.35"/>
    <row r="6" x14ac:dyDescent="0.35"/>
    <row r="7" x14ac:dyDescent="0.35"/>
    <row r="8" x14ac:dyDescent="0.35"/>
    <row r="9" x14ac:dyDescent="0.35"/>
    <row r="10" x14ac:dyDescent="0.35"/>
    <row r="11" x14ac:dyDescent="0.35"/>
    <row r="12" x14ac:dyDescent="0.35"/>
    <row r="13" x14ac:dyDescent="0.35"/>
    <row r="14" x14ac:dyDescent="0.35"/>
    <row r="15" x14ac:dyDescent="0.35"/>
    <row r="16"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sheetData>
  <sheetProtection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905B-3DA9-4621-8913-A218CADFFCB2}">
  <sheetPr>
    <tabColor theme="4"/>
  </sheetPr>
  <dimension ref="A1:R128"/>
  <sheetViews>
    <sheetView showGridLines="0" tabSelected="1" zoomScale="72" zoomScaleNormal="90" workbookViewId="0"/>
  </sheetViews>
  <sheetFormatPr defaultColWidth="8.81640625" defaultRowHeight="14" x14ac:dyDescent="0.3"/>
  <cols>
    <col min="1" max="1" width="3.54296875" style="27" customWidth="1"/>
    <col min="2" max="2" width="105.453125" style="31" customWidth="1"/>
    <col min="3" max="3" width="19.26953125" style="32" customWidth="1"/>
    <col min="4" max="4" width="5.81640625" style="31" customWidth="1"/>
    <col min="5" max="5" width="12.26953125" style="31" customWidth="1"/>
    <col min="6" max="6" width="12.1796875" style="31" customWidth="1"/>
    <col min="7" max="7" width="11.81640625" style="31" bestFit="1" customWidth="1"/>
    <col min="8" max="8" width="11.81640625" style="31" customWidth="1"/>
    <col min="9" max="9" width="12.26953125" style="31" bestFit="1" customWidth="1"/>
    <col min="10" max="10" width="11.81640625" style="31" bestFit="1" customWidth="1"/>
    <col min="11" max="11" width="8.81640625" style="31"/>
    <col min="12" max="12" width="13.81640625" style="31" customWidth="1"/>
    <col min="13" max="13" width="12.7265625" style="31" customWidth="1"/>
    <col min="14" max="14" width="10.54296875" style="31" customWidth="1"/>
    <col min="15" max="15" width="27.81640625" style="31" customWidth="1"/>
    <col min="16" max="16" width="8.81640625" style="31" customWidth="1"/>
    <col min="17" max="16384" width="8.81640625" style="31"/>
  </cols>
  <sheetData>
    <row r="1" spans="1:18" ht="33" customHeight="1" thickBot="1" x14ac:dyDescent="0.55000000000000004">
      <c r="A1" s="46"/>
      <c r="B1" s="47" t="s">
        <v>1</v>
      </c>
      <c r="C1" s="28" t="s">
        <v>2</v>
      </c>
      <c r="D1" s="28"/>
      <c r="E1" s="29"/>
      <c r="F1" s="29"/>
      <c r="G1" s="30"/>
      <c r="H1" s="76"/>
      <c r="I1" s="76"/>
      <c r="J1" s="76"/>
      <c r="K1" s="76"/>
      <c r="L1" s="76"/>
      <c r="M1" s="48"/>
      <c r="N1" s="77" t="s">
        <v>3</v>
      </c>
      <c r="O1" s="48"/>
      <c r="P1" s="48"/>
      <c r="Q1" s="48"/>
      <c r="R1" s="48"/>
    </row>
    <row r="2" spans="1:18" ht="14.5" thickTop="1" x14ac:dyDescent="0.3">
      <c r="A2" s="46"/>
      <c r="B2" s="48"/>
      <c r="C2" s="74"/>
      <c r="D2" s="48"/>
      <c r="E2" s="48"/>
      <c r="F2" s="48"/>
      <c r="G2" s="48"/>
      <c r="H2" s="48"/>
      <c r="I2" s="48"/>
      <c r="J2" s="48"/>
      <c r="K2" s="48"/>
      <c r="L2" s="48"/>
      <c r="M2" s="48"/>
      <c r="N2" s="48"/>
      <c r="O2" s="48"/>
      <c r="P2" s="48"/>
      <c r="Q2" s="48"/>
      <c r="R2" s="48"/>
    </row>
    <row r="3" spans="1:18" x14ac:dyDescent="0.3">
      <c r="A3" s="46"/>
      <c r="B3" s="48" t="s">
        <v>4</v>
      </c>
      <c r="C3" s="74"/>
      <c r="D3" s="48"/>
      <c r="E3" s="48"/>
      <c r="F3" s="48"/>
      <c r="G3" s="48"/>
      <c r="H3" s="48"/>
      <c r="I3" s="48"/>
      <c r="J3" s="48"/>
      <c r="K3" s="48"/>
      <c r="L3" s="48"/>
      <c r="M3" s="48"/>
      <c r="N3" s="48"/>
      <c r="O3" s="48"/>
      <c r="P3" s="48"/>
      <c r="Q3" s="48"/>
      <c r="R3" s="48"/>
    </row>
    <row r="4" spans="1:18" x14ac:dyDescent="0.3">
      <c r="A4" s="46"/>
      <c r="B4" s="48"/>
      <c r="C4" s="74"/>
      <c r="D4" s="48"/>
      <c r="E4" s="48"/>
      <c r="F4" s="48"/>
      <c r="G4" s="48"/>
      <c r="H4" s="48"/>
      <c r="I4" s="48"/>
      <c r="J4" s="48"/>
      <c r="K4" s="48"/>
      <c r="L4" s="48"/>
      <c r="M4" s="48"/>
      <c r="N4" s="48"/>
      <c r="O4" s="48"/>
      <c r="P4" s="48"/>
      <c r="Q4" s="48"/>
      <c r="R4" s="48"/>
    </row>
    <row r="5" spans="1:18" x14ac:dyDescent="0.3">
      <c r="A5" s="46"/>
      <c r="B5" s="46" t="s">
        <v>5</v>
      </c>
      <c r="C5" s="74"/>
      <c r="D5" s="48"/>
      <c r="E5" s="48"/>
      <c r="F5" s="48"/>
      <c r="G5" s="48"/>
      <c r="H5" s="48"/>
      <c r="I5" s="48"/>
      <c r="J5" s="48"/>
      <c r="K5" s="48"/>
      <c r="L5" s="48"/>
      <c r="M5" s="48"/>
      <c r="N5" s="48"/>
      <c r="O5" s="48"/>
      <c r="P5" s="48"/>
      <c r="Q5" s="48"/>
      <c r="R5" s="48"/>
    </row>
    <row r="6" spans="1:18" hidden="1" x14ac:dyDescent="0.3">
      <c r="A6" s="46"/>
      <c r="B6" s="48"/>
      <c r="C6" s="74"/>
      <c r="D6" s="48"/>
      <c r="E6" s="48"/>
      <c r="F6" s="48"/>
      <c r="G6" s="48"/>
      <c r="H6" s="48"/>
      <c r="I6" s="48"/>
      <c r="J6" s="48"/>
      <c r="K6" s="48"/>
      <c r="L6" s="48"/>
      <c r="M6" s="48"/>
      <c r="N6" s="48"/>
      <c r="O6" s="48"/>
      <c r="P6" s="48"/>
      <c r="Q6" s="48"/>
      <c r="R6" s="48"/>
    </row>
    <row r="7" spans="1:18" hidden="1" x14ac:dyDescent="0.3">
      <c r="A7" s="46"/>
      <c r="B7" s="48" t="s">
        <v>6</v>
      </c>
      <c r="C7" s="75" t="s">
        <v>7</v>
      </c>
      <c r="D7" s="48"/>
      <c r="E7" s="48"/>
      <c r="F7" s="48"/>
      <c r="G7" s="48"/>
      <c r="H7" s="48"/>
      <c r="I7" s="48"/>
      <c r="J7" s="48"/>
      <c r="K7" s="48"/>
      <c r="L7" s="48"/>
      <c r="M7" s="48"/>
      <c r="N7" s="48"/>
      <c r="O7" s="48"/>
      <c r="P7" s="48"/>
      <c r="Q7" s="48"/>
      <c r="R7" s="48"/>
    </row>
    <row r="8" spans="1:18" ht="17.149999999999999" customHeight="1" thickBot="1" x14ac:dyDescent="0.35">
      <c r="A8" s="46"/>
      <c r="B8" s="46"/>
      <c r="C8" s="74"/>
      <c r="D8" s="48"/>
      <c r="E8" s="48"/>
      <c r="F8" s="48"/>
      <c r="G8" s="48"/>
      <c r="H8" s="48"/>
      <c r="I8" s="48"/>
      <c r="J8" s="48"/>
      <c r="K8" s="48"/>
      <c r="L8" s="48"/>
      <c r="M8" s="48"/>
      <c r="N8" s="48"/>
      <c r="O8" s="48"/>
      <c r="P8" s="48"/>
      <c r="Q8" s="48"/>
      <c r="R8" s="48"/>
    </row>
    <row r="9" spans="1:18" ht="17.5" customHeight="1" thickBot="1" x14ac:dyDescent="0.35">
      <c r="A9" s="46"/>
      <c r="B9" s="49" t="s">
        <v>8</v>
      </c>
      <c r="C9" s="48"/>
      <c r="D9" s="48"/>
      <c r="E9" s="48"/>
      <c r="F9" s="48"/>
      <c r="G9" s="48"/>
      <c r="H9" s="48"/>
      <c r="I9" s="48"/>
      <c r="J9" s="48"/>
      <c r="K9" s="48"/>
      <c r="L9" s="48"/>
      <c r="M9" s="48"/>
      <c r="N9" s="48"/>
      <c r="O9" s="48"/>
      <c r="P9" s="48"/>
      <c r="Q9" s="48"/>
      <c r="R9" s="48"/>
    </row>
    <row r="10" spans="1:18" ht="17.5" customHeight="1" thickBot="1" x14ac:dyDescent="0.35">
      <c r="A10" s="46"/>
      <c r="B10" s="50" t="s">
        <v>9</v>
      </c>
      <c r="C10" s="48"/>
      <c r="D10" s="48"/>
      <c r="E10" s="48"/>
      <c r="F10" s="48"/>
      <c r="G10" s="48"/>
      <c r="H10" s="48"/>
      <c r="I10" s="48"/>
      <c r="J10" s="48"/>
      <c r="K10" s="48"/>
      <c r="L10" s="48"/>
      <c r="M10" s="48"/>
      <c r="N10" s="48"/>
      <c r="O10" s="48"/>
      <c r="P10" s="48"/>
      <c r="Q10" s="48"/>
      <c r="R10" s="48"/>
    </row>
    <row r="11" spans="1:18" ht="17.5" customHeight="1" thickBot="1" x14ac:dyDescent="0.35">
      <c r="A11" s="46"/>
      <c r="B11" s="51" t="s">
        <v>10</v>
      </c>
      <c r="C11" s="48"/>
      <c r="D11" s="48"/>
      <c r="E11" s="48"/>
      <c r="F11" s="48"/>
      <c r="G11" s="48"/>
      <c r="H11" s="48"/>
      <c r="I11" s="48"/>
      <c r="J11" s="48"/>
      <c r="K11" s="48"/>
      <c r="L11" s="48"/>
      <c r="M11" s="48"/>
      <c r="N11" s="48"/>
      <c r="O11" s="48"/>
      <c r="P11" s="48"/>
      <c r="Q11" s="48"/>
      <c r="R11" s="48"/>
    </row>
    <row r="12" spans="1:18" x14ac:dyDescent="0.3">
      <c r="A12" s="46"/>
      <c r="B12" s="48"/>
      <c r="C12" s="74"/>
      <c r="D12" s="48"/>
      <c r="E12" s="48"/>
      <c r="F12" s="48"/>
      <c r="G12" s="48"/>
      <c r="H12" s="48"/>
      <c r="I12" s="48"/>
      <c r="J12" s="48"/>
      <c r="K12" s="48"/>
      <c r="L12" s="48"/>
      <c r="M12" s="48"/>
      <c r="N12" s="48"/>
      <c r="O12" s="48"/>
      <c r="P12" s="48"/>
      <c r="Q12" s="48"/>
      <c r="R12" s="48"/>
    </row>
    <row r="13" spans="1:18" ht="18" x14ac:dyDescent="0.4">
      <c r="A13" s="46"/>
      <c r="B13" s="52" t="s">
        <v>11</v>
      </c>
      <c r="C13" s="74"/>
      <c r="D13" s="48"/>
      <c r="E13" s="48"/>
      <c r="F13" s="48"/>
      <c r="G13" s="48"/>
      <c r="H13" s="48"/>
      <c r="I13" s="48"/>
      <c r="J13" s="48"/>
      <c r="K13" s="48"/>
      <c r="L13" s="48"/>
      <c r="M13" s="48"/>
      <c r="N13" s="48"/>
      <c r="O13" s="48"/>
      <c r="P13" s="48"/>
      <c r="Q13" s="48"/>
      <c r="R13" s="48"/>
    </row>
    <row r="14" spans="1:18" ht="14.5" thickBot="1" x14ac:dyDescent="0.35">
      <c r="A14" s="46"/>
      <c r="B14" s="53"/>
      <c r="C14" s="74"/>
      <c r="D14" s="48"/>
      <c r="E14" s="48"/>
      <c r="F14" s="48"/>
      <c r="G14" s="48"/>
      <c r="H14" s="48"/>
      <c r="I14" s="48"/>
      <c r="J14" s="48"/>
      <c r="K14" s="48"/>
      <c r="L14" s="48"/>
      <c r="M14" s="48"/>
      <c r="N14" s="48"/>
      <c r="O14" s="48"/>
      <c r="P14" s="48"/>
      <c r="Q14" s="48"/>
      <c r="R14" s="48"/>
    </row>
    <row r="15" spans="1:18" ht="18" customHeight="1" thickBot="1" x14ac:dyDescent="0.4">
      <c r="A15" s="46" t="s">
        <v>12</v>
      </c>
      <c r="B15" s="46" t="s">
        <v>13</v>
      </c>
      <c r="C15" s="33" t="s">
        <v>14</v>
      </c>
      <c r="D15" s="48"/>
      <c r="E15" s="71" t="s">
        <v>15</v>
      </c>
      <c r="F15" s="48"/>
      <c r="G15" s="48"/>
      <c r="H15" s="48"/>
      <c r="I15" s="48"/>
      <c r="J15" s="48"/>
      <c r="K15" s="48"/>
      <c r="L15" s="48"/>
      <c r="M15" s="48"/>
      <c r="N15" s="48"/>
      <c r="O15" s="48"/>
      <c r="P15" s="48"/>
      <c r="Q15" s="48"/>
      <c r="R15" s="48"/>
    </row>
    <row r="16" spans="1:18" ht="15" thickBot="1" x14ac:dyDescent="0.4">
      <c r="A16" s="46"/>
      <c r="B16" s="53"/>
      <c r="C16" s="74"/>
      <c r="D16" s="48"/>
      <c r="E16" s="48"/>
      <c r="F16" s="48"/>
      <c r="G16" s="48"/>
      <c r="H16" s="78"/>
      <c r="I16" s="48"/>
      <c r="J16" s="48"/>
      <c r="K16" s="48"/>
      <c r="L16" s="48"/>
      <c r="M16" s="48"/>
      <c r="N16" s="48"/>
      <c r="O16" s="48"/>
      <c r="P16" s="48"/>
      <c r="Q16" s="48"/>
      <c r="R16" s="48"/>
    </row>
    <row r="17" spans="1:18" ht="17.149999999999999" customHeight="1" thickBot="1" x14ac:dyDescent="0.4">
      <c r="A17" s="46" t="s">
        <v>16</v>
      </c>
      <c r="B17" s="54" t="s">
        <v>17</v>
      </c>
      <c r="C17" s="33" t="s">
        <v>14</v>
      </c>
      <c r="D17" s="48"/>
      <c r="E17" s="71" t="s">
        <v>18</v>
      </c>
      <c r="F17" s="48"/>
      <c r="G17" s="48"/>
      <c r="H17" s="48"/>
      <c r="I17" s="48"/>
      <c r="J17" s="48"/>
      <c r="K17" s="48"/>
      <c r="L17" s="48"/>
      <c r="M17" s="48"/>
      <c r="N17" s="48"/>
      <c r="O17" s="48"/>
      <c r="P17" s="48"/>
      <c r="Q17" s="48"/>
      <c r="R17" s="48"/>
    </row>
    <row r="18" spans="1:18" ht="14.5" thickBot="1" x14ac:dyDescent="0.35">
      <c r="A18" s="46"/>
      <c r="B18" s="46"/>
      <c r="C18" s="74"/>
      <c r="D18" s="48"/>
      <c r="E18" s="48"/>
      <c r="F18" s="48"/>
      <c r="G18" s="48"/>
      <c r="H18" s="48"/>
      <c r="I18" s="48"/>
      <c r="J18" s="48"/>
      <c r="K18" s="48"/>
      <c r="L18" s="48"/>
      <c r="M18" s="48"/>
      <c r="N18" s="48"/>
      <c r="O18" s="48"/>
      <c r="P18" s="48"/>
      <c r="Q18" s="48"/>
      <c r="R18" s="48"/>
    </row>
    <row r="19" spans="1:18" ht="18" customHeight="1" thickBot="1" x14ac:dyDescent="0.4">
      <c r="A19" s="55" t="s">
        <v>19</v>
      </c>
      <c r="B19" s="46" t="s">
        <v>20</v>
      </c>
      <c r="C19" s="33" t="s">
        <v>21</v>
      </c>
      <c r="D19" s="48"/>
      <c r="E19" s="71" t="s">
        <v>22</v>
      </c>
      <c r="F19" s="48"/>
      <c r="G19" s="48"/>
      <c r="H19" s="48"/>
      <c r="I19" s="48"/>
      <c r="J19" s="48"/>
      <c r="K19" s="48"/>
      <c r="L19" s="48"/>
      <c r="M19" s="48"/>
      <c r="N19" s="48"/>
      <c r="O19" s="48"/>
      <c r="P19" s="48"/>
      <c r="Q19" s="48"/>
      <c r="R19" s="48"/>
    </row>
    <row r="20" spans="1:18" ht="14.5" thickBot="1" x14ac:dyDescent="0.35">
      <c r="A20" s="46"/>
      <c r="B20" s="46"/>
      <c r="C20" s="74"/>
      <c r="D20" s="48"/>
      <c r="E20" s="48"/>
      <c r="F20" s="48"/>
      <c r="G20" s="48"/>
      <c r="H20" s="48"/>
      <c r="I20" s="48"/>
      <c r="J20" s="48"/>
      <c r="K20" s="48"/>
      <c r="L20" s="48"/>
      <c r="M20" s="48"/>
      <c r="N20" s="48"/>
      <c r="O20" s="48"/>
      <c r="P20" s="48"/>
      <c r="Q20" s="48"/>
      <c r="R20" s="48"/>
    </row>
    <row r="21" spans="1:18" ht="73.5" customHeight="1" thickBot="1" x14ac:dyDescent="0.35">
      <c r="A21" s="56" t="s">
        <v>23</v>
      </c>
      <c r="B21" s="57" t="s">
        <v>24</v>
      </c>
      <c r="C21" s="33">
        <v>72</v>
      </c>
      <c r="D21" s="79"/>
      <c r="E21" s="107" t="s">
        <v>25</v>
      </c>
      <c r="F21" s="107"/>
      <c r="G21" s="107"/>
      <c r="H21" s="107"/>
      <c r="I21" s="107"/>
      <c r="J21" s="107"/>
      <c r="K21" s="107"/>
      <c r="L21" s="107"/>
      <c r="M21" s="107"/>
      <c r="N21" s="107"/>
      <c r="O21" s="107"/>
      <c r="P21" s="107"/>
      <c r="Q21" s="48"/>
      <c r="R21" s="48"/>
    </row>
    <row r="22" spans="1:18" ht="17.5" customHeight="1" thickBot="1" x14ac:dyDescent="0.35">
      <c r="A22" s="46"/>
      <c r="B22" s="57"/>
      <c r="C22" s="94"/>
      <c r="D22" s="79"/>
      <c r="E22" s="69"/>
      <c r="F22" s="69"/>
      <c r="G22" s="69"/>
      <c r="H22" s="69"/>
      <c r="I22" s="69"/>
      <c r="J22" s="69"/>
      <c r="K22" s="69"/>
      <c r="L22" s="69"/>
      <c r="M22" s="69"/>
      <c r="N22" s="69"/>
      <c r="O22" s="69"/>
      <c r="P22" s="69"/>
      <c r="Q22" s="48"/>
      <c r="R22" s="48"/>
    </row>
    <row r="23" spans="1:18" ht="17.5" customHeight="1" thickBot="1" x14ac:dyDescent="0.35">
      <c r="A23" s="46"/>
      <c r="B23" s="46" t="s">
        <v>26</v>
      </c>
      <c r="C23" s="33" t="s">
        <v>14</v>
      </c>
      <c r="D23" s="48"/>
      <c r="E23" s="48"/>
      <c r="F23" s="48"/>
      <c r="G23" s="48"/>
      <c r="H23" s="48"/>
      <c r="I23" s="48"/>
      <c r="J23" s="48"/>
      <c r="K23" s="48"/>
      <c r="L23" s="48"/>
      <c r="M23" s="48"/>
      <c r="N23" s="48"/>
      <c r="O23" s="48"/>
      <c r="P23" s="48"/>
      <c r="Q23" s="48"/>
      <c r="R23" s="48"/>
    </row>
    <row r="24" spans="1:18" ht="14.5" thickBot="1" x14ac:dyDescent="0.35">
      <c r="A24" s="46"/>
      <c r="B24" s="46"/>
      <c r="C24" s="74"/>
      <c r="D24" s="48"/>
      <c r="E24" s="48"/>
      <c r="F24" s="48"/>
      <c r="G24" s="48"/>
      <c r="H24" s="48"/>
      <c r="I24" s="48"/>
      <c r="J24" s="48"/>
      <c r="K24" s="48"/>
      <c r="L24" s="48"/>
      <c r="M24" s="48"/>
      <c r="N24" s="48"/>
      <c r="O24" s="48"/>
      <c r="P24" s="48"/>
      <c r="Q24" s="48"/>
      <c r="R24" s="48"/>
    </row>
    <row r="25" spans="1:18" ht="17.149999999999999" customHeight="1" thickBot="1" x14ac:dyDescent="0.35">
      <c r="A25" s="55" t="s">
        <v>27</v>
      </c>
      <c r="B25" s="46" t="s">
        <v>28</v>
      </c>
      <c r="C25" s="36"/>
      <c r="D25" s="48"/>
      <c r="E25" s="46" t="s">
        <v>101</v>
      </c>
      <c r="F25" s="48"/>
      <c r="G25" s="48"/>
      <c r="H25" s="48"/>
      <c r="I25" s="48"/>
      <c r="J25" s="48"/>
      <c r="K25" s="48"/>
      <c r="L25" s="48"/>
      <c r="M25" s="48"/>
      <c r="N25" s="48"/>
      <c r="O25" s="48"/>
      <c r="P25" s="48"/>
      <c r="Q25" s="48"/>
      <c r="R25" s="48"/>
    </row>
    <row r="26" spans="1:18" ht="15.65" customHeight="1" thickBot="1" x14ac:dyDescent="0.35">
      <c r="A26" s="46"/>
      <c r="B26" s="46"/>
      <c r="C26" s="74"/>
      <c r="D26" s="48"/>
      <c r="E26" s="48"/>
      <c r="F26" s="48"/>
      <c r="G26" s="48"/>
      <c r="H26" s="48"/>
      <c r="I26" s="48"/>
      <c r="J26" s="48"/>
      <c r="K26" s="48"/>
      <c r="L26" s="48"/>
      <c r="M26" s="48"/>
      <c r="N26" s="48"/>
      <c r="O26" s="48"/>
      <c r="P26" s="48"/>
      <c r="Q26" s="48"/>
      <c r="R26" s="48"/>
    </row>
    <row r="27" spans="1:18" ht="19" customHeight="1" thickBot="1" x14ac:dyDescent="0.4">
      <c r="A27" s="55" t="s">
        <v>29</v>
      </c>
      <c r="B27" s="46" t="s">
        <v>30</v>
      </c>
      <c r="C27" s="33" t="s">
        <v>14</v>
      </c>
      <c r="D27" s="48"/>
      <c r="E27" s="71" t="s">
        <v>31</v>
      </c>
      <c r="F27" s="48"/>
      <c r="G27" s="48"/>
      <c r="H27" s="48"/>
      <c r="I27" s="48"/>
      <c r="J27" s="48"/>
      <c r="K27" s="48"/>
      <c r="L27" s="48"/>
      <c r="M27" s="48"/>
      <c r="N27" s="48"/>
      <c r="O27" s="48"/>
      <c r="P27" s="48"/>
      <c r="Q27" s="48"/>
      <c r="R27" s="48"/>
    </row>
    <row r="28" spans="1:18" ht="8.15" customHeight="1" x14ac:dyDescent="0.35">
      <c r="A28" s="46"/>
      <c r="B28" s="46"/>
      <c r="C28" s="34"/>
      <c r="D28" s="48"/>
      <c r="E28" s="71"/>
      <c r="F28" s="48"/>
      <c r="G28" s="48"/>
      <c r="H28" s="48"/>
      <c r="I28" s="48"/>
      <c r="J28" s="48"/>
      <c r="K28" s="48"/>
      <c r="L28" s="48"/>
      <c r="M28" s="48"/>
      <c r="N28" s="48"/>
      <c r="O28" s="48"/>
      <c r="P28" s="48"/>
      <c r="Q28" s="48"/>
      <c r="R28" s="48"/>
    </row>
    <row r="29" spans="1:18" ht="27.65" customHeight="1" thickBot="1" x14ac:dyDescent="0.35">
      <c r="A29" s="46"/>
      <c r="B29" s="58" t="s">
        <v>32</v>
      </c>
      <c r="C29" s="37" t="s">
        <v>14</v>
      </c>
      <c r="D29" s="48"/>
      <c r="E29" s="48"/>
      <c r="F29" s="48"/>
      <c r="G29" s="48"/>
      <c r="H29" s="48"/>
      <c r="I29" s="48"/>
      <c r="J29" s="48"/>
      <c r="K29" s="48"/>
      <c r="L29" s="48"/>
      <c r="M29" s="48"/>
      <c r="N29" s="48"/>
      <c r="O29" s="48"/>
      <c r="P29" s="48"/>
      <c r="Q29" s="48"/>
      <c r="R29" s="48"/>
    </row>
    <row r="30" spans="1:18" ht="17.5" customHeight="1" thickBot="1" x14ac:dyDescent="0.4">
      <c r="A30" s="55" t="s">
        <v>33</v>
      </c>
      <c r="B30" s="57" t="s">
        <v>34</v>
      </c>
      <c r="C30" s="38"/>
      <c r="D30" s="48"/>
      <c r="E30" s="80"/>
      <c r="F30" s="48"/>
      <c r="G30" s="48"/>
      <c r="H30" s="48"/>
      <c r="I30" s="48"/>
      <c r="J30" s="48"/>
      <c r="K30" s="48"/>
      <c r="L30" s="48"/>
      <c r="M30" s="48"/>
      <c r="N30" s="48"/>
      <c r="O30" s="48"/>
      <c r="P30" s="48"/>
      <c r="Q30" s="48"/>
      <c r="R30" s="48"/>
    </row>
    <row r="31" spans="1:18" ht="27" customHeight="1" thickBot="1" x14ac:dyDescent="0.35">
      <c r="A31" s="46"/>
      <c r="B31" s="46"/>
      <c r="C31" s="95"/>
      <c r="D31" s="48"/>
      <c r="E31" s="48"/>
      <c r="F31" s="48"/>
      <c r="G31" s="48"/>
      <c r="H31" s="48"/>
      <c r="I31" s="48"/>
      <c r="J31" s="48"/>
      <c r="K31" s="48"/>
      <c r="L31" s="48"/>
      <c r="M31" s="48"/>
      <c r="N31" s="48"/>
      <c r="O31" s="48"/>
      <c r="P31" s="48"/>
      <c r="Q31" s="48"/>
      <c r="R31" s="48"/>
    </row>
    <row r="32" spans="1:18" ht="33.65" customHeight="1" thickBot="1" x14ac:dyDescent="0.35">
      <c r="A32" s="46"/>
      <c r="B32" s="59" t="s">
        <v>35</v>
      </c>
      <c r="C32" s="96" cm="1">
        <f t="array" ref="C32">IF(C25&gt;0,C25,(_xlfn.IFS(C27="Yes",IF(C30&lt;85279,0.9,0.9-(C30-85279)/5000/100),
AND(C27="No",C29="Yes"),_xlfn.IFS(C30&lt;143273,0.95,
AND(C30&lt;188273,C30&gt;143273),(0.95-(C30-143273)/3000/100),
AND(C30&gt;188273,C30&lt;267563),0.8,
AND(C30&gt;267563,C30&lt;357563),(0.8-(C30-267563)/3000/100),
AND(C30&gt;357563,C30&lt;367563),0.5,
C30&gt;367563,0.9-(C30-85279)/5000/100),
AND(C27="No",C29="No"),IF(C30&lt;85279,0.9,0.9-(C30-85279)/5000/100))))</f>
        <v>0.9</v>
      </c>
      <c r="D32" s="81"/>
      <c r="E32" s="108" t="s">
        <v>36</v>
      </c>
      <c r="F32" s="108"/>
      <c r="G32" s="108"/>
      <c r="H32" s="108"/>
      <c r="I32" s="108"/>
      <c r="J32" s="108"/>
      <c r="K32" s="108"/>
      <c r="L32" s="108"/>
      <c r="M32" s="108"/>
      <c r="N32" s="108"/>
      <c r="O32" s="108"/>
      <c r="P32" s="108"/>
      <c r="Q32" s="46"/>
      <c r="R32" s="48"/>
    </row>
    <row r="33" spans="1:18" ht="24.65" customHeight="1" thickBot="1" x14ac:dyDescent="0.35">
      <c r="A33" s="46"/>
      <c r="B33" s="46"/>
      <c r="C33" s="40"/>
      <c r="D33" s="48"/>
      <c r="E33" s="82"/>
      <c r="F33" s="48"/>
      <c r="G33" s="48"/>
      <c r="H33" s="48"/>
      <c r="I33" s="48"/>
      <c r="J33" s="48"/>
      <c r="K33" s="48"/>
      <c r="L33" s="48"/>
      <c r="M33" s="48"/>
      <c r="N33" s="48"/>
      <c r="O33" s="48"/>
      <c r="P33" s="48"/>
      <c r="Q33" s="48"/>
      <c r="R33" s="48"/>
    </row>
    <row r="34" spans="1:18" ht="17.149999999999999" customHeight="1" thickBot="1" x14ac:dyDescent="0.4">
      <c r="A34" s="46"/>
      <c r="B34" s="54" t="s">
        <v>37</v>
      </c>
      <c r="C34" s="97" t="str">
        <f>IF(AND(C32&gt;=80%, C15="Yes", C17="Yes", C19="No"),"Yes","No")</f>
        <v>Yes</v>
      </c>
      <c r="D34" s="81"/>
      <c r="E34" s="80" t="s">
        <v>38</v>
      </c>
      <c r="F34" s="48"/>
      <c r="G34" s="48"/>
      <c r="H34" s="48"/>
      <c r="I34" s="48"/>
      <c r="J34" s="48"/>
      <c r="K34" s="48"/>
      <c r="L34" s="48"/>
      <c r="M34" s="48"/>
      <c r="N34" s="48"/>
      <c r="O34" s="48"/>
      <c r="P34" s="48"/>
      <c r="Q34" s="48"/>
      <c r="R34" s="48"/>
    </row>
    <row r="35" spans="1:18" ht="14.5" thickBot="1" x14ac:dyDescent="0.35">
      <c r="A35" s="46"/>
      <c r="B35" s="46"/>
      <c r="C35" s="41"/>
      <c r="D35" s="48"/>
      <c r="E35" s="48"/>
      <c r="F35" s="48"/>
      <c r="G35" s="48"/>
      <c r="H35" s="48"/>
      <c r="I35" s="48"/>
      <c r="J35" s="48"/>
      <c r="K35" s="48"/>
      <c r="L35" s="48"/>
      <c r="M35" s="48"/>
      <c r="N35" s="48"/>
      <c r="O35" s="48"/>
      <c r="P35" s="48"/>
      <c r="Q35" s="48"/>
      <c r="R35" s="48"/>
    </row>
    <row r="36" spans="1:18" ht="35.5" customHeight="1" thickBot="1" x14ac:dyDescent="0.35">
      <c r="A36" s="60" t="s">
        <v>39</v>
      </c>
      <c r="B36" s="61" t="s">
        <v>40</v>
      </c>
      <c r="C36" s="33" t="s">
        <v>21</v>
      </c>
      <c r="D36" s="48"/>
      <c r="E36" s="109" t="s">
        <v>41</v>
      </c>
      <c r="F36" s="109"/>
      <c r="G36" s="109"/>
      <c r="H36" s="109"/>
      <c r="I36" s="109"/>
      <c r="J36" s="109"/>
      <c r="K36" s="109"/>
      <c r="L36" s="109"/>
      <c r="M36" s="109"/>
      <c r="N36" s="109"/>
      <c r="O36" s="109"/>
      <c r="P36" s="109"/>
      <c r="Q36" s="109"/>
      <c r="R36" s="109"/>
    </row>
    <row r="37" spans="1:18" x14ac:dyDescent="0.3">
      <c r="A37" s="46"/>
      <c r="B37" s="54"/>
      <c r="D37" s="48"/>
      <c r="E37" s="48"/>
      <c r="F37" s="48"/>
      <c r="G37" s="48"/>
      <c r="H37" s="48"/>
      <c r="I37" s="48"/>
      <c r="J37" s="48"/>
      <c r="K37" s="48"/>
      <c r="L37" s="48"/>
      <c r="M37" s="48"/>
      <c r="N37" s="48"/>
      <c r="O37" s="48"/>
      <c r="P37" s="48"/>
      <c r="Q37" s="48"/>
      <c r="R37" s="48"/>
    </row>
    <row r="38" spans="1:18" ht="33" customHeight="1" x14ac:dyDescent="0.35">
      <c r="A38" s="62"/>
      <c r="B38" s="63" t="s">
        <v>42</v>
      </c>
      <c r="C38" s="42" t="s">
        <v>21</v>
      </c>
      <c r="D38" s="48"/>
      <c r="E38" s="80" t="s">
        <v>43</v>
      </c>
      <c r="F38" s="48"/>
      <c r="G38" s="48"/>
      <c r="H38" s="48"/>
      <c r="I38" s="48"/>
      <c r="J38" s="48"/>
      <c r="K38" s="48"/>
      <c r="L38" s="48"/>
      <c r="M38" s="48"/>
      <c r="N38" s="48"/>
      <c r="O38" s="48"/>
      <c r="P38" s="48"/>
      <c r="Q38" s="48"/>
      <c r="R38" s="48"/>
    </row>
    <row r="39" spans="1:18" hidden="1" x14ac:dyDescent="0.3">
      <c r="A39" s="46"/>
      <c r="B39" s="48"/>
      <c r="C39" s="39"/>
      <c r="D39" s="48"/>
      <c r="E39" s="48"/>
      <c r="F39" s="48"/>
      <c r="G39" s="48"/>
      <c r="H39" s="48"/>
      <c r="I39" s="48"/>
      <c r="J39" s="48"/>
      <c r="K39" s="48"/>
      <c r="L39" s="48"/>
      <c r="M39" s="48"/>
      <c r="N39" s="48"/>
      <c r="O39" s="48"/>
      <c r="P39" s="48"/>
      <c r="Q39" s="48"/>
      <c r="R39" s="48"/>
    </row>
    <row r="40" spans="1:18" ht="14.5" hidden="1" x14ac:dyDescent="0.35">
      <c r="A40" s="46"/>
      <c r="B40" s="48"/>
      <c r="C40" s="39"/>
      <c r="D40" s="48"/>
      <c r="E40" s="71"/>
      <c r="F40" s="48"/>
      <c r="G40" s="48"/>
      <c r="H40" s="48"/>
      <c r="I40" s="48"/>
      <c r="J40" s="48"/>
      <c r="K40" s="48"/>
      <c r="L40" s="48"/>
      <c r="M40" s="48"/>
      <c r="N40" s="48"/>
      <c r="O40" s="48"/>
      <c r="P40" s="48"/>
      <c r="Q40" s="48"/>
      <c r="R40" s="48"/>
    </row>
    <row r="41" spans="1:18" ht="18" x14ac:dyDescent="0.4">
      <c r="A41" s="46"/>
      <c r="B41" s="52" t="s">
        <v>44</v>
      </c>
      <c r="C41" s="39"/>
      <c r="D41" s="48"/>
      <c r="E41" s="48"/>
      <c r="F41" s="48"/>
      <c r="G41" s="48"/>
      <c r="H41" s="48"/>
      <c r="I41" s="48"/>
      <c r="J41" s="48"/>
      <c r="K41" s="48"/>
      <c r="L41" s="48"/>
      <c r="M41" s="48"/>
      <c r="N41" s="48"/>
      <c r="O41" s="48"/>
      <c r="P41" s="48"/>
      <c r="Q41" s="48"/>
      <c r="R41" s="48"/>
    </row>
    <row r="42" spans="1:18" ht="14.5" thickBot="1" x14ac:dyDescent="0.35">
      <c r="A42" s="46"/>
      <c r="B42" s="48"/>
      <c r="C42" s="39"/>
      <c r="D42" s="48"/>
      <c r="E42" s="48"/>
      <c r="F42" s="48"/>
      <c r="G42" s="48"/>
      <c r="H42" s="48"/>
      <c r="I42" s="48"/>
      <c r="J42" s="48"/>
      <c r="K42" s="48"/>
      <c r="L42" s="48"/>
      <c r="M42" s="48"/>
      <c r="N42" s="48"/>
      <c r="O42" s="48"/>
      <c r="P42" s="48"/>
      <c r="Q42" s="48"/>
      <c r="R42" s="48"/>
    </row>
    <row r="43" spans="1:18" s="43" customFormat="1" ht="17.149999999999999" customHeight="1" thickBot="1" x14ac:dyDescent="0.35">
      <c r="A43" s="64" t="s">
        <v>45</v>
      </c>
      <c r="B43" s="65" t="s">
        <v>46</v>
      </c>
      <c r="C43" s="38"/>
      <c r="D43" s="67"/>
      <c r="E43" s="67"/>
      <c r="F43" s="67"/>
      <c r="G43" s="67"/>
      <c r="H43" s="67"/>
      <c r="I43" s="67"/>
      <c r="J43" s="67"/>
      <c r="K43" s="67"/>
      <c r="L43" s="67"/>
      <c r="M43" s="67"/>
      <c r="N43" s="67"/>
      <c r="O43" s="67"/>
      <c r="P43" s="67"/>
      <c r="Q43" s="67"/>
      <c r="R43" s="67"/>
    </row>
    <row r="44" spans="1:18" ht="14.5" thickBot="1" x14ac:dyDescent="0.35">
      <c r="A44" s="46"/>
      <c r="B44" s="48"/>
      <c r="C44" s="41"/>
      <c r="D44" s="48"/>
      <c r="E44" s="48"/>
      <c r="F44" s="48"/>
      <c r="G44" s="48"/>
      <c r="H44" s="48"/>
      <c r="I44" s="48"/>
      <c r="J44" s="48"/>
      <c r="K44" s="48"/>
      <c r="L44" s="48"/>
      <c r="M44" s="48"/>
      <c r="N44" s="48"/>
      <c r="O44" s="48"/>
      <c r="P44" s="48"/>
      <c r="Q44" s="48"/>
      <c r="R44" s="48"/>
    </row>
    <row r="45" spans="1:18" ht="18" customHeight="1" thickBot="1" x14ac:dyDescent="0.35">
      <c r="A45" s="55" t="s">
        <v>47</v>
      </c>
      <c r="B45" s="46" t="s">
        <v>48</v>
      </c>
      <c r="C45" s="44"/>
      <c r="D45" s="48"/>
      <c r="E45" s="46" t="s">
        <v>49</v>
      </c>
      <c r="F45" s="48"/>
      <c r="G45" s="48"/>
      <c r="H45" s="48"/>
      <c r="I45" s="48"/>
      <c r="J45" s="48"/>
      <c r="K45" s="48"/>
      <c r="L45" s="48"/>
      <c r="M45" s="48"/>
      <c r="N45" s="48"/>
      <c r="O45" s="48"/>
      <c r="P45" s="48"/>
      <c r="Q45" s="48"/>
      <c r="R45" s="48"/>
    </row>
    <row r="46" spans="1:18" ht="15" thickBot="1" x14ac:dyDescent="0.4">
      <c r="A46" s="46"/>
      <c r="B46" s="46"/>
      <c r="C46" s="39"/>
      <c r="D46" s="48"/>
      <c r="E46" s="71"/>
      <c r="F46" s="48"/>
      <c r="G46" s="48"/>
      <c r="H46" s="48"/>
      <c r="I46" s="48"/>
      <c r="J46" s="48"/>
      <c r="K46" s="48"/>
      <c r="L46" s="48"/>
      <c r="M46" s="48"/>
      <c r="N46" s="48"/>
      <c r="O46" s="48"/>
      <c r="P46" s="48"/>
      <c r="Q46" s="48"/>
      <c r="R46" s="48"/>
    </row>
    <row r="47" spans="1:18" ht="18" customHeight="1" thickBot="1" x14ac:dyDescent="0.35">
      <c r="A47" s="46"/>
      <c r="B47" s="46" t="s">
        <v>50</v>
      </c>
      <c r="C47" s="98">
        <f>IFERROR(C43/C45,0)</f>
        <v>0</v>
      </c>
      <c r="D47" s="48"/>
      <c r="E47" s="48" t="s">
        <v>51</v>
      </c>
      <c r="F47" s="48"/>
      <c r="G47" s="48"/>
      <c r="H47" s="48"/>
      <c r="I47" s="48"/>
      <c r="J47" s="48"/>
      <c r="K47" s="48"/>
      <c r="L47" s="48"/>
      <c r="M47" s="48"/>
      <c r="N47" s="48"/>
      <c r="O47" s="48"/>
      <c r="P47" s="48"/>
      <c r="Q47" s="48"/>
      <c r="R47" s="48"/>
    </row>
    <row r="48" spans="1:18" ht="14.5" thickBot="1" x14ac:dyDescent="0.35">
      <c r="A48" s="46"/>
      <c r="B48" s="48"/>
      <c r="C48" s="39"/>
      <c r="D48" s="48"/>
      <c r="E48" s="48"/>
      <c r="F48" s="48"/>
      <c r="G48" s="48"/>
      <c r="H48" s="48"/>
      <c r="I48" s="48"/>
      <c r="J48" s="48"/>
      <c r="K48" s="48"/>
      <c r="L48" s="48"/>
      <c r="M48" s="48"/>
      <c r="N48" s="48"/>
      <c r="O48" s="48"/>
      <c r="P48" s="48"/>
      <c r="Q48" s="48"/>
      <c r="R48" s="48"/>
    </row>
    <row r="49" spans="1:18" ht="32.25" customHeight="1" thickBot="1" x14ac:dyDescent="0.35">
      <c r="A49" s="64" t="s">
        <v>52</v>
      </c>
      <c r="B49" s="61" t="s">
        <v>53</v>
      </c>
      <c r="C49" s="33">
        <v>4</v>
      </c>
      <c r="D49" s="48"/>
      <c r="E49" s="48"/>
      <c r="F49" s="48"/>
      <c r="G49" s="48"/>
      <c r="H49" s="48"/>
      <c r="I49" s="48"/>
      <c r="J49" s="48"/>
      <c r="K49" s="48"/>
      <c r="L49" s="48"/>
      <c r="M49" s="48"/>
      <c r="N49" s="48"/>
      <c r="O49" s="48"/>
      <c r="P49" s="48"/>
      <c r="Q49" s="48"/>
      <c r="R49" s="48"/>
    </row>
    <row r="50" spans="1:18" x14ac:dyDescent="0.3">
      <c r="A50" s="46"/>
      <c r="B50" s="48"/>
      <c r="C50" s="95"/>
      <c r="D50" s="48"/>
      <c r="E50" s="83"/>
      <c r="F50" s="48"/>
      <c r="G50" s="48"/>
      <c r="H50" s="48"/>
      <c r="I50" s="48"/>
      <c r="J50" s="48"/>
      <c r="K50" s="48"/>
      <c r="L50" s="48"/>
      <c r="M50" s="48"/>
      <c r="N50" s="48"/>
      <c r="O50" s="48"/>
      <c r="P50" s="48"/>
      <c r="Q50" s="48"/>
      <c r="R50" s="48"/>
    </row>
    <row r="51" spans="1:18" ht="18" customHeight="1" x14ac:dyDescent="0.4">
      <c r="A51" s="46"/>
      <c r="B51" s="66" t="s">
        <v>54</v>
      </c>
      <c r="C51" s="95"/>
      <c r="D51" s="48"/>
      <c r="E51" s="83"/>
      <c r="F51" s="48"/>
      <c r="G51" s="48"/>
      <c r="H51" s="48"/>
      <c r="I51" s="48"/>
      <c r="J51" s="48"/>
      <c r="K51" s="48"/>
      <c r="L51" s="48"/>
      <c r="M51" s="48"/>
      <c r="N51" s="48"/>
      <c r="O51" s="48"/>
      <c r="P51" s="48"/>
      <c r="Q51" s="48"/>
      <c r="R51" s="48"/>
    </row>
    <row r="52" spans="1:18" ht="14.5" hidden="1" thickBot="1" x14ac:dyDescent="0.35">
      <c r="A52" s="46"/>
      <c r="B52" s="46" t="s">
        <v>55</v>
      </c>
      <c r="C52" s="95"/>
      <c r="D52" s="48"/>
      <c r="E52" s="83"/>
      <c r="F52" s="48"/>
      <c r="G52" s="83"/>
      <c r="H52" s="83"/>
      <c r="I52" s="48"/>
      <c r="J52" s="48"/>
      <c r="K52" s="48"/>
      <c r="L52" s="48"/>
      <c r="M52" s="48"/>
      <c r="N52" s="48"/>
      <c r="O52" s="48"/>
      <c r="P52" s="48"/>
      <c r="Q52" s="48"/>
      <c r="R52" s="48"/>
    </row>
    <row r="53" spans="1:18" ht="14.5" hidden="1" thickBot="1" x14ac:dyDescent="0.35">
      <c r="A53" s="46"/>
      <c r="B53" s="48" t="s">
        <v>56</v>
      </c>
      <c r="C53" s="105">
        <f>$C$43*$C$49*52</f>
        <v>0</v>
      </c>
      <c r="D53" s="81"/>
      <c r="E53" s="83"/>
      <c r="F53" s="48"/>
      <c r="G53" s="83"/>
      <c r="H53" s="83"/>
      <c r="I53" s="48"/>
      <c r="J53" s="48"/>
      <c r="K53" s="48"/>
      <c r="L53" s="48"/>
      <c r="M53" s="48"/>
      <c r="N53" s="48"/>
      <c r="O53" s="48"/>
      <c r="P53" s="48"/>
      <c r="Q53" s="48"/>
      <c r="R53" s="48"/>
    </row>
    <row r="54" spans="1:18" ht="15" hidden="1" thickBot="1" x14ac:dyDescent="0.4">
      <c r="A54" s="46"/>
      <c r="B54" s="48" t="s">
        <v>57</v>
      </c>
      <c r="C54" s="105" cm="1">
        <f t="array" ref="C54">IF(C36="Yes", MIN(C53,120%*14.63*C49*C45*52), (
  _xlfn.IFS(AND($C$47&lt;14.64,$C$21=100),(C32*C49*C45*C47*52),
         AND($C$47&gt;14.63,$C$21=100),(14.63*$C$45*C49*52*$C$32),
         AND($C$47&lt;14.64,$C$21=72),(MIN($C$21,$C$45*$C$49*2)*C32*C47*(52/2)),
         AND($C$47&gt;14.64,$C$21=72), ((MIN($C$21,$C$45*$C$49*2)*14.63*C32*26)))))</f>
        <v>0</v>
      </c>
      <c r="D54" s="84"/>
      <c r="E54" s="71" t="s">
        <v>58</v>
      </c>
      <c r="F54" s="48"/>
      <c r="G54" s="83"/>
      <c r="H54" s="83"/>
      <c r="I54" s="48"/>
      <c r="J54" s="48"/>
      <c r="K54" s="48"/>
      <c r="L54" s="48"/>
      <c r="M54" s="48"/>
      <c r="N54" s="48"/>
      <c r="O54" s="48"/>
      <c r="P54" s="48"/>
      <c r="Q54" s="48"/>
      <c r="R54" s="48"/>
    </row>
    <row r="55" spans="1:18" ht="14.5" hidden="1" thickBot="1" x14ac:dyDescent="0.35">
      <c r="A55" s="46"/>
      <c r="B55" s="67" t="s">
        <v>59</v>
      </c>
      <c r="C55" s="105">
        <f>SUM(C56:C57)</f>
        <v>0</v>
      </c>
      <c r="D55" s="81"/>
      <c r="E55" s="83"/>
      <c r="F55" s="48"/>
      <c r="G55" s="48"/>
      <c r="H55" s="48"/>
      <c r="I55" s="48"/>
      <c r="J55" s="83"/>
      <c r="K55" s="48"/>
      <c r="L55" s="48"/>
      <c r="M55" s="48"/>
      <c r="N55" s="48"/>
      <c r="O55" s="48"/>
      <c r="P55" s="48"/>
      <c r="Q55" s="48"/>
      <c r="R55" s="48"/>
    </row>
    <row r="56" spans="1:18" ht="14.5" hidden="1" thickBot="1" x14ac:dyDescent="0.35">
      <c r="A56" s="46"/>
      <c r="B56" s="68" t="s">
        <v>60</v>
      </c>
      <c r="C56" s="105">
        <f>IF(C36="Yes",0,
        IF(C32&gt;90%, MIN(C45,11)*MIN(C47,14.63)*C49*52*(1-C32), MIN(C45,11)*MIN(C47,14.63)*C49*52*10%))</f>
        <v>0</v>
      </c>
      <c r="D56" s="81"/>
      <c r="E56" s="83"/>
      <c r="F56" s="48"/>
      <c r="G56" s="48"/>
      <c r="H56" s="48"/>
      <c r="I56" s="48"/>
      <c r="J56" s="83"/>
      <c r="K56" s="48"/>
      <c r="L56" s="48"/>
      <c r="M56" s="48"/>
      <c r="N56" s="48"/>
      <c r="O56" s="48"/>
      <c r="P56" s="48"/>
      <c r="Q56" s="48"/>
      <c r="R56" s="48"/>
    </row>
    <row r="57" spans="1:18" ht="14.5" hidden="1" thickBot="1" x14ac:dyDescent="0.35">
      <c r="A57" s="46"/>
      <c r="B57" s="68" t="s">
        <v>61</v>
      </c>
      <c r="C57" s="105">
        <f>IF(C36="Yes",0, IF(AND(C49&gt;3,C21&lt;100),MAX(C49*MIN(C45,11)*2-C21,0)*C32*MIN(C47,14.63)*26,0))</f>
        <v>0</v>
      </c>
      <c r="D57" s="81"/>
      <c r="E57" s="83"/>
      <c r="F57" s="48"/>
      <c r="G57" s="48"/>
      <c r="H57" s="48"/>
      <c r="I57" s="48"/>
      <c r="J57" s="83"/>
      <c r="K57" s="48"/>
      <c r="L57" s="48"/>
      <c r="M57" s="48"/>
      <c r="N57" s="48"/>
      <c r="O57" s="48"/>
      <c r="P57" s="48"/>
      <c r="Q57" s="48"/>
      <c r="R57" s="48"/>
    </row>
    <row r="58" spans="1:18" ht="14.5" hidden="1" thickBot="1" x14ac:dyDescent="0.35">
      <c r="A58" s="46"/>
      <c r="B58" s="69" t="s">
        <v>62</v>
      </c>
      <c r="C58" s="105">
        <f>ROUND(C53-C54-C55,0)</f>
        <v>0</v>
      </c>
      <c r="D58" s="81"/>
      <c r="E58" s="83"/>
      <c r="F58" s="48"/>
      <c r="G58" s="48"/>
      <c r="H58" s="48"/>
      <c r="I58" s="48"/>
      <c r="J58" s="83"/>
      <c r="K58" s="48"/>
      <c r="L58" s="48"/>
      <c r="M58" s="48"/>
      <c r="N58" s="48"/>
      <c r="O58" s="48"/>
      <c r="P58" s="48"/>
      <c r="Q58" s="48"/>
      <c r="R58" s="48"/>
    </row>
    <row r="59" spans="1:18" ht="12" hidden="1" customHeight="1" x14ac:dyDescent="0.3">
      <c r="A59" s="46"/>
      <c r="B59" s="48"/>
      <c r="C59" s="48"/>
      <c r="D59" s="48"/>
      <c r="E59" s="48"/>
      <c r="F59" s="48"/>
      <c r="G59" s="85"/>
      <c r="H59" s="85"/>
      <c r="I59" s="48"/>
      <c r="J59" s="83"/>
      <c r="K59" s="48"/>
      <c r="L59" s="48"/>
      <c r="M59" s="48"/>
      <c r="N59" s="48"/>
      <c r="O59" s="48"/>
      <c r="P59" s="48"/>
      <c r="Q59" s="48"/>
      <c r="R59" s="48"/>
    </row>
    <row r="60" spans="1:18" ht="12" customHeight="1" thickBot="1" x14ac:dyDescent="0.35">
      <c r="A60" s="46"/>
      <c r="B60" s="48"/>
      <c r="C60" s="48"/>
      <c r="D60" s="48"/>
      <c r="E60" s="48"/>
      <c r="F60" s="48"/>
      <c r="G60" s="85"/>
      <c r="H60" s="85"/>
      <c r="I60" s="48"/>
      <c r="J60" s="83"/>
      <c r="K60" s="48"/>
      <c r="L60" s="48"/>
      <c r="M60" s="48"/>
      <c r="N60" s="48"/>
      <c r="O60" s="48"/>
      <c r="P60" s="48"/>
      <c r="Q60" s="48"/>
      <c r="R60" s="48"/>
    </row>
    <row r="61" spans="1:18" ht="16.5" customHeight="1" thickBot="1" x14ac:dyDescent="0.35">
      <c r="A61" s="46"/>
      <c r="B61" s="48" t="s">
        <v>63</v>
      </c>
      <c r="C61" s="99">
        <f>C53/4</f>
        <v>0</v>
      </c>
      <c r="D61" s="48"/>
      <c r="E61" s="48"/>
      <c r="F61" s="48"/>
      <c r="G61" s="85"/>
      <c r="H61" s="85"/>
      <c r="I61" s="48"/>
      <c r="J61" s="83"/>
      <c r="K61" s="48"/>
      <c r="L61" s="48"/>
      <c r="M61" s="48"/>
      <c r="N61" s="48"/>
      <c r="O61" s="48"/>
      <c r="P61" s="48"/>
      <c r="Q61" s="48"/>
      <c r="R61" s="48"/>
    </row>
    <row r="62" spans="1:18" ht="14.5" customHeight="1" thickBot="1" x14ac:dyDescent="0.35">
      <c r="A62" s="46"/>
      <c r="B62" s="48" t="s">
        <v>64</v>
      </c>
      <c r="C62" s="99">
        <f>C54/4</f>
        <v>0</v>
      </c>
      <c r="D62" s="48"/>
      <c r="E62" s="48"/>
      <c r="F62" s="48"/>
      <c r="G62" s="85"/>
      <c r="H62" s="85"/>
      <c r="I62" s="48"/>
      <c r="J62" s="83"/>
      <c r="K62" s="48"/>
      <c r="L62" s="48"/>
      <c r="M62" s="48"/>
      <c r="N62" s="48"/>
      <c r="O62" s="48"/>
      <c r="P62" s="48"/>
      <c r="Q62" s="48"/>
      <c r="R62" s="48"/>
    </row>
    <row r="63" spans="1:18" ht="14.5" customHeight="1" thickBot="1" x14ac:dyDescent="0.35">
      <c r="A63" s="46"/>
      <c r="B63" s="48" t="s">
        <v>65</v>
      </c>
      <c r="C63" s="99">
        <f>C55/4</f>
        <v>0</v>
      </c>
      <c r="D63" s="48"/>
      <c r="E63" s="48"/>
      <c r="F63" s="48"/>
      <c r="G63" s="85"/>
      <c r="H63" s="85"/>
      <c r="I63" s="48"/>
      <c r="J63" s="83"/>
      <c r="K63" s="48"/>
      <c r="L63" s="48"/>
      <c r="M63" s="48"/>
      <c r="N63" s="48"/>
      <c r="O63" s="48"/>
      <c r="P63" s="48"/>
      <c r="Q63" s="48"/>
      <c r="R63" s="48"/>
    </row>
    <row r="64" spans="1:18" ht="14.5" customHeight="1" thickBot="1" x14ac:dyDescent="0.35">
      <c r="A64" s="46"/>
      <c r="B64" s="70" t="s">
        <v>66</v>
      </c>
      <c r="C64" s="100">
        <f>ROUND(C61-C62-C63, 0)</f>
        <v>0</v>
      </c>
      <c r="D64" s="48"/>
      <c r="E64" s="48"/>
      <c r="F64" s="48"/>
      <c r="G64" s="85"/>
      <c r="H64" s="85"/>
      <c r="I64" s="48"/>
      <c r="J64" s="83"/>
      <c r="K64" s="48"/>
      <c r="L64" s="48"/>
      <c r="M64" s="48"/>
      <c r="N64" s="48"/>
      <c r="O64" s="48"/>
      <c r="P64" s="48"/>
      <c r="Q64" s="48"/>
      <c r="R64" s="48"/>
    </row>
    <row r="65" spans="1:18" ht="12" customHeight="1" thickBot="1" x14ac:dyDescent="0.35">
      <c r="A65" s="46"/>
      <c r="B65" s="48"/>
      <c r="C65" s="48"/>
      <c r="D65" s="48"/>
      <c r="E65" s="48"/>
      <c r="F65" s="48"/>
      <c r="G65" s="85"/>
      <c r="H65" s="85"/>
      <c r="I65" s="48"/>
      <c r="J65" s="83"/>
      <c r="K65" s="48"/>
      <c r="L65" s="48"/>
      <c r="M65" s="48"/>
      <c r="N65" s="48"/>
      <c r="O65" s="48"/>
      <c r="P65" s="48"/>
      <c r="Q65" s="48"/>
      <c r="R65" s="48"/>
    </row>
    <row r="66" spans="1:18" ht="14.5" thickBot="1" x14ac:dyDescent="0.35">
      <c r="A66" s="46"/>
      <c r="B66" s="48" t="s">
        <v>67</v>
      </c>
      <c r="C66" s="99">
        <f>C53/26</f>
        <v>0</v>
      </c>
      <c r="D66" s="81"/>
      <c r="E66" s="48"/>
      <c r="F66" s="48"/>
      <c r="G66" s="48"/>
      <c r="H66" s="48"/>
      <c r="I66" s="48"/>
      <c r="J66" s="48"/>
      <c r="K66" s="48"/>
      <c r="L66" s="48"/>
      <c r="M66" s="48"/>
      <c r="N66" s="48"/>
      <c r="O66" s="48"/>
      <c r="P66" s="48"/>
      <c r="Q66" s="48"/>
      <c r="R66" s="48"/>
    </row>
    <row r="67" spans="1:18" ht="14.5" thickBot="1" x14ac:dyDescent="0.35">
      <c r="A67" s="46"/>
      <c r="B67" s="48" t="s">
        <v>68</v>
      </c>
      <c r="C67" s="99">
        <f>C54/26</f>
        <v>0</v>
      </c>
      <c r="D67" s="81"/>
      <c r="E67" s="48"/>
      <c r="F67" s="48"/>
      <c r="G67" s="48"/>
      <c r="H67" s="48"/>
      <c r="I67" s="48"/>
      <c r="J67" s="48"/>
      <c r="K67" s="48"/>
      <c r="L67" s="48"/>
      <c r="M67" s="48"/>
      <c r="N67" s="48"/>
      <c r="O67" s="48"/>
      <c r="P67" s="48"/>
      <c r="Q67" s="48"/>
      <c r="R67" s="48"/>
    </row>
    <row r="68" spans="1:18" ht="14.5" thickBot="1" x14ac:dyDescent="0.35">
      <c r="A68" s="46"/>
      <c r="B68" s="48" t="s">
        <v>69</v>
      </c>
      <c r="C68" s="99">
        <f>C55/26</f>
        <v>0</v>
      </c>
      <c r="D68" s="81"/>
      <c r="E68" s="48"/>
      <c r="F68" s="48"/>
      <c r="G68" s="48"/>
      <c r="H68" s="48"/>
      <c r="I68" s="48"/>
      <c r="J68" s="48"/>
      <c r="K68" s="48"/>
      <c r="L68" s="48"/>
      <c r="M68" s="48"/>
      <c r="N68" s="48"/>
      <c r="O68" s="48"/>
      <c r="P68" s="48"/>
      <c r="Q68" s="48"/>
      <c r="R68" s="48"/>
    </row>
    <row r="69" spans="1:18" ht="14.5" hidden="1" thickBot="1" x14ac:dyDescent="0.35">
      <c r="A69" s="46"/>
      <c r="B69" s="48"/>
      <c r="C69" s="101"/>
      <c r="D69" s="81"/>
      <c r="E69" s="48"/>
      <c r="F69" s="48"/>
      <c r="G69" s="48"/>
      <c r="H69" s="48"/>
      <c r="I69" s="48"/>
      <c r="J69" s="48"/>
      <c r="K69" s="48"/>
      <c r="L69" s="48"/>
      <c r="M69" s="48"/>
      <c r="N69" s="48"/>
      <c r="O69" s="48"/>
      <c r="P69" s="48"/>
      <c r="Q69" s="48"/>
      <c r="R69" s="48"/>
    </row>
    <row r="70" spans="1:18" ht="17.149999999999999" customHeight="1" thickBot="1" x14ac:dyDescent="0.35">
      <c r="A70" s="46"/>
      <c r="B70" s="70" t="s">
        <v>70</v>
      </c>
      <c r="C70" s="100">
        <f>ROUND(C66-C67-C68, 0)</f>
        <v>0</v>
      </c>
      <c r="D70" s="81"/>
      <c r="E70" s="48"/>
      <c r="F70" s="48"/>
      <c r="G70" s="48"/>
      <c r="H70" s="48"/>
      <c r="I70" s="48"/>
      <c r="J70" s="48"/>
      <c r="K70" s="48"/>
      <c r="L70" s="48"/>
      <c r="M70" s="48"/>
      <c r="N70" s="48"/>
      <c r="O70" s="48"/>
      <c r="P70" s="48"/>
      <c r="Q70" s="48"/>
      <c r="R70" s="48"/>
    </row>
    <row r="71" spans="1:18" ht="14.5" thickBot="1" x14ac:dyDescent="0.35">
      <c r="A71" s="46"/>
      <c r="B71" s="46"/>
      <c r="C71" s="74"/>
      <c r="D71" s="48"/>
      <c r="E71" s="48"/>
      <c r="F71" s="48"/>
      <c r="G71" s="48"/>
      <c r="H71" s="48"/>
      <c r="I71" s="83"/>
      <c r="J71" s="48"/>
      <c r="K71" s="48"/>
      <c r="L71" s="48"/>
      <c r="M71" s="48"/>
      <c r="N71" s="48"/>
      <c r="O71" s="48"/>
      <c r="P71" s="48"/>
      <c r="Q71" s="48"/>
      <c r="R71" s="48"/>
    </row>
    <row r="72" spans="1:18" ht="14.5" hidden="1" thickBot="1" x14ac:dyDescent="0.35">
      <c r="A72" s="46"/>
      <c r="B72" s="69" t="s">
        <v>71</v>
      </c>
      <c r="C72" s="102">
        <f>C68/(C49*2)</f>
        <v>0</v>
      </c>
      <c r="D72" s="81"/>
      <c r="E72" s="83"/>
      <c r="F72" s="48"/>
      <c r="G72" s="48"/>
      <c r="H72" s="48"/>
      <c r="I72" s="48"/>
      <c r="J72" s="48"/>
      <c r="K72" s="48"/>
      <c r="L72" s="48"/>
      <c r="M72" s="48"/>
      <c r="N72" s="48"/>
      <c r="O72" s="48"/>
      <c r="P72" s="48"/>
      <c r="Q72" s="48"/>
      <c r="R72" s="48"/>
    </row>
    <row r="73" spans="1:18" ht="17.149999999999999" customHeight="1" thickBot="1" x14ac:dyDescent="0.35">
      <c r="A73" s="46"/>
      <c r="B73" s="65" t="s">
        <v>72</v>
      </c>
      <c r="C73" s="100">
        <f>C70/(C49*2)</f>
        <v>0</v>
      </c>
      <c r="D73" s="81"/>
      <c r="E73" s="48"/>
      <c r="F73" s="48"/>
      <c r="G73" s="48"/>
      <c r="H73" s="48"/>
      <c r="I73" s="48"/>
      <c r="J73" s="48"/>
      <c r="K73" s="48"/>
      <c r="L73" s="48"/>
      <c r="M73" s="48"/>
      <c r="N73" s="48"/>
      <c r="O73" s="48"/>
      <c r="P73" s="48"/>
      <c r="Q73" s="48"/>
      <c r="R73" s="48"/>
    </row>
    <row r="74" spans="1:18" x14ac:dyDescent="0.3">
      <c r="A74" s="46"/>
      <c r="B74" s="48"/>
      <c r="C74" s="74"/>
      <c r="D74" s="48"/>
      <c r="E74" s="48"/>
      <c r="F74" s="48"/>
      <c r="G74" s="48"/>
      <c r="H74" s="48"/>
      <c r="I74" s="48"/>
      <c r="J74" s="48"/>
      <c r="K74" s="48"/>
      <c r="L74" s="48"/>
      <c r="M74" s="48"/>
      <c r="N74" s="48"/>
      <c r="O74" s="48"/>
      <c r="P74" s="48"/>
      <c r="Q74" s="48"/>
      <c r="R74" s="48"/>
    </row>
    <row r="75" spans="1:18" hidden="1" x14ac:dyDescent="0.3">
      <c r="A75" s="46"/>
      <c r="B75" s="48"/>
      <c r="C75" s="74"/>
      <c r="D75" s="48"/>
      <c r="E75" s="48"/>
      <c r="F75" s="48"/>
      <c r="G75" s="48"/>
      <c r="H75" s="48"/>
      <c r="I75" s="48"/>
      <c r="J75" s="48"/>
      <c r="K75" s="48"/>
      <c r="L75" s="48"/>
      <c r="M75" s="48"/>
      <c r="N75" s="48"/>
      <c r="O75" s="48"/>
      <c r="P75" s="48"/>
      <c r="Q75" s="48"/>
      <c r="R75" s="48"/>
    </row>
    <row r="76" spans="1:18" ht="18" hidden="1" x14ac:dyDescent="0.4">
      <c r="A76" s="46"/>
      <c r="B76" s="52" t="s">
        <v>73</v>
      </c>
      <c r="C76" s="74"/>
      <c r="D76" s="48"/>
      <c r="E76" s="48"/>
      <c r="F76" s="48"/>
      <c r="G76" s="48"/>
      <c r="H76" s="48"/>
      <c r="I76" s="48"/>
      <c r="J76" s="48"/>
      <c r="K76" s="48"/>
      <c r="L76" s="48"/>
      <c r="M76" s="48"/>
      <c r="N76" s="48"/>
      <c r="O76" s="48"/>
      <c r="P76" s="48"/>
      <c r="Q76" s="48"/>
      <c r="R76" s="48"/>
    </row>
    <row r="77" spans="1:18" hidden="1" x14ac:dyDescent="0.3">
      <c r="A77" s="46"/>
      <c r="B77" s="48"/>
      <c r="C77" s="74"/>
      <c r="D77" s="48"/>
      <c r="E77" s="48"/>
      <c r="F77" s="48"/>
      <c r="G77" s="48"/>
      <c r="H77" s="48"/>
      <c r="I77" s="48"/>
      <c r="J77" s="48"/>
      <c r="K77" s="48"/>
      <c r="L77" s="48"/>
      <c r="M77" s="48"/>
      <c r="N77" s="48"/>
      <c r="O77" s="48"/>
      <c r="P77" s="48"/>
      <c r="Q77" s="48"/>
      <c r="R77" s="48"/>
    </row>
    <row r="78" spans="1:18" ht="14.5" hidden="1" x14ac:dyDescent="0.35">
      <c r="A78" s="46"/>
      <c r="B78" s="71" t="s">
        <v>74</v>
      </c>
      <c r="C78" s="74"/>
      <c r="D78" s="48"/>
      <c r="E78" s="48"/>
      <c r="F78" s="48"/>
      <c r="G78" s="48"/>
      <c r="H78" s="48"/>
      <c r="I78" s="48"/>
      <c r="J78" s="48"/>
      <c r="K78" s="48"/>
      <c r="L78" s="48"/>
      <c r="M78" s="48"/>
      <c r="N78" s="48"/>
      <c r="O78" s="48"/>
      <c r="P78" s="48"/>
      <c r="Q78" s="48"/>
      <c r="R78" s="48"/>
    </row>
    <row r="79" spans="1:18" hidden="1" x14ac:dyDescent="0.3">
      <c r="A79" s="46"/>
      <c r="B79" s="48"/>
      <c r="C79" s="74"/>
      <c r="D79" s="48"/>
      <c r="E79" s="48"/>
      <c r="F79" s="48"/>
      <c r="G79" s="48"/>
      <c r="H79" s="48"/>
      <c r="I79" s="48"/>
      <c r="J79" s="48"/>
      <c r="K79" s="48"/>
      <c r="L79" s="48"/>
      <c r="M79" s="48"/>
      <c r="N79" s="48"/>
      <c r="O79" s="48"/>
      <c r="P79" s="48"/>
      <c r="Q79" s="48"/>
      <c r="R79" s="48"/>
    </row>
    <row r="80" spans="1:18" ht="336.5" hidden="1" thickBot="1" x14ac:dyDescent="0.35">
      <c r="A80" s="46"/>
      <c r="B80" s="69" t="s">
        <v>30</v>
      </c>
      <c r="C80" s="69" t="s">
        <v>32</v>
      </c>
      <c r="D80" s="69" t="s">
        <v>75</v>
      </c>
      <c r="E80" s="86" t="s">
        <v>34</v>
      </c>
      <c r="F80" s="69" t="s">
        <v>35</v>
      </c>
      <c r="G80" s="69" t="s">
        <v>40</v>
      </c>
      <c r="H80" s="87" t="s">
        <v>42</v>
      </c>
      <c r="I80" s="69" t="s">
        <v>37</v>
      </c>
      <c r="J80" s="88" t="s">
        <v>76</v>
      </c>
      <c r="K80" s="54" t="s">
        <v>48</v>
      </c>
      <c r="L80" s="88" t="s">
        <v>77</v>
      </c>
      <c r="M80" s="54" t="s">
        <v>59</v>
      </c>
      <c r="N80" s="48"/>
      <c r="O80" s="48"/>
      <c r="P80" s="48"/>
      <c r="Q80" s="48"/>
      <c r="R80" s="48"/>
    </row>
    <row r="81" spans="1:18" ht="14.5" hidden="1" thickBot="1" x14ac:dyDescent="0.35">
      <c r="A81" s="46"/>
      <c r="B81" s="72" t="str">
        <f>C27</f>
        <v>Yes</v>
      </c>
      <c r="C81" s="103" t="str">
        <f>C27</f>
        <v>Yes</v>
      </c>
      <c r="D81" s="72">
        <f>C21</f>
        <v>72</v>
      </c>
      <c r="E81" s="89">
        <f>C30</f>
        <v>0</v>
      </c>
      <c r="F81" s="90">
        <f>C32</f>
        <v>0.9</v>
      </c>
      <c r="G81" s="72" t="str">
        <f>C36</f>
        <v>No</v>
      </c>
      <c r="H81" s="91" t="str">
        <f>C38</f>
        <v>No</v>
      </c>
      <c r="I81" s="91" t="str">
        <f>C34</f>
        <v>Yes</v>
      </c>
      <c r="J81" s="92">
        <f>C43</f>
        <v>0</v>
      </c>
      <c r="K81" s="72">
        <f>C45</f>
        <v>0</v>
      </c>
      <c r="L81" s="72">
        <f>C49</f>
        <v>4</v>
      </c>
      <c r="M81" s="93">
        <f>C55</f>
        <v>0</v>
      </c>
      <c r="N81" s="48"/>
      <c r="O81" s="48"/>
      <c r="P81" s="48"/>
      <c r="Q81" s="48"/>
      <c r="R81" s="48"/>
    </row>
    <row r="82" spans="1:18" x14ac:dyDescent="0.3">
      <c r="A82" s="46"/>
      <c r="B82" s="73"/>
      <c r="C82" s="74"/>
      <c r="D82" s="48"/>
      <c r="E82" s="48"/>
      <c r="F82" s="48"/>
      <c r="G82" s="48"/>
      <c r="H82" s="48"/>
      <c r="I82" s="48"/>
      <c r="J82" s="48"/>
      <c r="K82" s="48"/>
      <c r="L82" s="48"/>
      <c r="M82" s="48"/>
      <c r="N82" s="48"/>
      <c r="O82" s="48"/>
      <c r="P82" s="48"/>
      <c r="Q82" s="48"/>
      <c r="R82" s="48"/>
    </row>
    <row r="83" spans="1:18" x14ac:dyDescent="0.3">
      <c r="A83" s="46"/>
      <c r="B83" s="74"/>
      <c r="C83" s="74"/>
      <c r="D83" s="48"/>
      <c r="E83" s="48"/>
      <c r="F83" s="48"/>
      <c r="G83" s="48"/>
      <c r="H83" s="48"/>
      <c r="I83" s="48"/>
      <c r="J83" s="48"/>
      <c r="K83" s="48"/>
      <c r="L83" s="48"/>
      <c r="M83" s="48"/>
      <c r="N83" s="48"/>
      <c r="O83" s="48"/>
      <c r="P83" s="48"/>
      <c r="Q83" s="48"/>
      <c r="R83" s="48"/>
    </row>
    <row r="84" spans="1:18" x14ac:dyDescent="0.3">
      <c r="A84" s="46"/>
      <c r="B84" s="48"/>
      <c r="C84" s="74"/>
      <c r="D84" s="48"/>
      <c r="E84" s="48"/>
      <c r="F84" s="48"/>
      <c r="G84" s="48"/>
      <c r="H84" s="48"/>
      <c r="I84" s="48"/>
      <c r="J84" s="48"/>
      <c r="K84" s="48"/>
      <c r="L84" s="48"/>
      <c r="M84" s="48"/>
      <c r="N84" s="48"/>
      <c r="O84" s="48"/>
      <c r="P84" s="48"/>
      <c r="Q84" s="48"/>
      <c r="R84" s="48"/>
    </row>
    <row r="85" spans="1:18" x14ac:dyDescent="0.3">
      <c r="A85" s="46"/>
      <c r="B85" s="67"/>
      <c r="C85" s="74"/>
      <c r="D85" s="48"/>
      <c r="E85" s="48"/>
      <c r="F85" s="48"/>
      <c r="G85" s="48"/>
      <c r="H85" s="48"/>
      <c r="I85" s="48"/>
      <c r="J85" s="48"/>
      <c r="K85" s="48"/>
      <c r="L85" s="48"/>
      <c r="M85" s="48"/>
      <c r="N85" s="48"/>
      <c r="O85" s="48"/>
      <c r="P85" s="48"/>
      <c r="Q85" s="48"/>
      <c r="R85" s="48"/>
    </row>
    <row r="86" spans="1:18" x14ac:dyDescent="0.3">
      <c r="A86" s="46"/>
      <c r="B86" s="67"/>
      <c r="C86" s="104"/>
      <c r="D86" s="48"/>
      <c r="E86" s="48"/>
      <c r="F86" s="48"/>
      <c r="G86" s="48"/>
      <c r="H86" s="48"/>
      <c r="I86" s="48"/>
      <c r="J86" s="48"/>
      <c r="K86" s="48"/>
      <c r="L86" s="48"/>
      <c r="M86" s="48"/>
      <c r="N86" s="48"/>
      <c r="O86" s="48"/>
      <c r="P86" s="48"/>
      <c r="Q86" s="48"/>
      <c r="R86" s="48"/>
    </row>
    <row r="87" spans="1:18" x14ac:dyDescent="0.3">
      <c r="A87" s="46"/>
      <c r="B87" s="48"/>
      <c r="C87" s="74"/>
      <c r="D87" s="48"/>
      <c r="E87" s="48"/>
      <c r="F87" s="48"/>
      <c r="G87" s="48"/>
      <c r="H87" s="48"/>
      <c r="I87" s="48"/>
      <c r="J87" s="48"/>
      <c r="K87" s="48"/>
      <c r="L87" s="48"/>
      <c r="M87" s="48"/>
      <c r="N87" s="48"/>
      <c r="O87" s="48"/>
      <c r="P87" s="48"/>
      <c r="Q87" s="48"/>
      <c r="R87" s="48"/>
    </row>
    <row r="89" spans="1:18" x14ac:dyDescent="0.3">
      <c r="B89" s="32"/>
      <c r="C89" s="31"/>
    </row>
    <row r="90" spans="1:18" x14ac:dyDescent="0.3">
      <c r="B90" s="32"/>
      <c r="C90" s="31"/>
    </row>
    <row r="91" spans="1:18" x14ac:dyDescent="0.3">
      <c r="C91" s="31"/>
    </row>
    <row r="92" spans="1:18" x14ac:dyDescent="0.3">
      <c r="C92" s="31"/>
    </row>
    <row r="93" spans="1:18" x14ac:dyDescent="0.3">
      <c r="B93" s="35"/>
      <c r="C93" s="31"/>
    </row>
    <row r="94" spans="1:18" x14ac:dyDescent="0.3">
      <c r="B94" s="35"/>
      <c r="C94" s="31"/>
    </row>
    <row r="95" spans="1:18" x14ac:dyDescent="0.3">
      <c r="B95" s="32"/>
      <c r="C95" s="31"/>
    </row>
    <row r="96" spans="1:18" x14ac:dyDescent="0.3">
      <c r="B96" s="32"/>
      <c r="C96" s="31"/>
    </row>
    <row r="97" spans="2:3" x14ac:dyDescent="0.3">
      <c r="C97" s="31"/>
    </row>
    <row r="98" spans="2:3" x14ac:dyDescent="0.3">
      <c r="C98" s="31"/>
    </row>
    <row r="99" spans="2:3" x14ac:dyDescent="0.3">
      <c r="C99" s="31"/>
    </row>
    <row r="100" spans="2:3" x14ac:dyDescent="0.3">
      <c r="C100" s="31"/>
    </row>
    <row r="101" spans="2:3" x14ac:dyDescent="0.3">
      <c r="C101" s="31"/>
    </row>
    <row r="102" spans="2:3" x14ac:dyDescent="0.3">
      <c r="B102" s="45"/>
      <c r="C102" s="31"/>
    </row>
    <row r="103" spans="2:3" x14ac:dyDescent="0.3">
      <c r="B103" s="45"/>
      <c r="C103" s="31"/>
    </row>
    <row r="104" spans="2:3" x14ac:dyDescent="0.3">
      <c r="B104" s="45"/>
      <c r="C104" s="31"/>
    </row>
    <row r="105" spans="2:3" x14ac:dyDescent="0.3">
      <c r="C105" s="31"/>
    </row>
    <row r="106" spans="2:3" x14ac:dyDescent="0.3">
      <c r="C106" s="31"/>
    </row>
    <row r="107" spans="2:3" x14ac:dyDescent="0.3">
      <c r="C107" s="31"/>
    </row>
    <row r="108" spans="2:3" x14ac:dyDescent="0.3">
      <c r="C108" s="31"/>
    </row>
    <row r="109" spans="2:3" x14ac:dyDescent="0.3">
      <c r="C109" s="31"/>
    </row>
    <row r="117" spans="2:18" s="27" customFormat="1" x14ac:dyDescent="0.3">
      <c r="B117" s="31"/>
      <c r="C117" s="32"/>
      <c r="D117" s="31"/>
      <c r="E117" s="31"/>
      <c r="F117" s="31"/>
      <c r="G117" s="31"/>
      <c r="H117" s="31"/>
      <c r="I117" s="31"/>
      <c r="J117" s="31"/>
      <c r="K117" s="31"/>
      <c r="L117" s="31"/>
      <c r="M117" s="31"/>
      <c r="N117" s="31"/>
      <c r="O117" s="31"/>
      <c r="P117" s="31"/>
      <c r="Q117" s="31"/>
      <c r="R117" s="31"/>
    </row>
    <row r="118" spans="2:18" s="27" customFormat="1" x14ac:dyDescent="0.3">
      <c r="B118" s="31"/>
      <c r="C118" s="32"/>
      <c r="D118" s="31"/>
      <c r="E118" s="31"/>
      <c r="F118" s="31"/>
      <c r="G118" s="31"/>
      <c r="H118" s="31"/>
      <c r="I118" s="31"/>
      <c r="J118" s="31"/>
      <c r="K118" s="31"/>
      <c r="L118" s="31"/>
      <c r="M118" s="31"/>
      <c r="N118" s="31"/>
      <c r="O118" s="31"/>
      <c r="P118" s="31"/>
      <c r="Q118" s="31"/>
      <c r="R118" s="31"/>
    </row>
    <row r="119" spans="2:18" s="27" customFormat="1" x14ac:dyDescent="0.3">
      <c r="B119" s="31"/>
      <c r="C119" s="32"/>
      <c r="D119" s="31"/>
      <c r="E119" s="31"/>
      <c r="F119" s="31"/>
      <c r="G119" s="31"/>
      <c r="H119" s="31"/>
      <c r="I119" s="31"/>
      <c r="J119" s="31"/>
      <c r="K119" s="31"/>
      <c r="L119" s="31"/>
      <c r="M119" s="31"/>
      <c r="N119" s="31"/>
      <c r="O119" s="31"/>
      <c r="P119" s="31"/>
      <c r="Q119" s="31"/>
      <c r="R119" s="31"/>
    </row>
    <row r="120" spans="2:18" s="27" customFormat="1" x14ac:dyDescent="0.3">
      <c r="B120" s="31"/>
      <c r="C120" s="32"/>
      <c r="D120" s="31"/>
      <c r="E120" s="31"/>
      <c r="F120" s="31"/>
      <c r="G120" s="31"/>
      <c r="H120" s="31"/>
      <c r="I120" s="31"/>
      <c r="J120" s="31"/>
      <c r="K120" s="31"/>
      <c r="L120" s="31"/>
      <c r="M120" s="31"/>
      <c r="N120" s="31"/>
      <c r="O120" s="31"/>
      <c r="P120" s="31"/>
      <c r="Q120" s="31"/>
      <c r="R120" s="31"/>
    </row>
    <row r="121" spans="2:18" s="27" customFormat="1" x14ac:dyDescent="0.3">
      <c r="B121" s="31"/>
      <c r="C121" s="32"/>
      <c r="D121" s="31"/>
      <c r="E121" s="31"/>
      <c r="F121" s="31"/>
      <c r="G121" s="31"/>
      <c r="H121" s="31"/>
      <c r="I121" s="31"/>
      <c r="J121" s="31"/>
      <c r="K121" s="31"/>
      <c r="L121" s="31"/>
      <c r="M121" s="31"/>
      <c r="N121" s="31"/>
      <c r="O121" s="31"/>
      <c r="P121" s="31"/>
      <c r="Q121" s="31"/>
      <c r="R121" s="31"/>
    </row>
    <row r="122" spans="2:18" s="27" customFormat="1" x14ac:dyDescent="0.3">
      <c r="B122" s="31"/>
      <c r="C122" s="32"/>
      <c r="D122" s="31"/>
      <c r="E122" s="31"/>
      <c r="F122" s="31"/>
      <c r="G122" s="31"/>
      <c r="H122" s="31"/>
      <c r="I122" s="31"/>
      <c r="J122" s="31"/>
      <c r="K122" s="31"/>
      <c r="L122" s="31"/>
      <c r="M122" s="31"/>
      <c r="N122" s="31"/>
      <c r="O122" s="31"/>
      <c r="P122" s="31"/>
      <c r="Q122" s="31"/>
      <c r="R122" s="31"/>
    </row>
    <row r="123" spans="2:18" s="27" customFormat="1" x14ac:dyDescent="0.3">
      <c r="B123" s="31"/>
      <c r="C123" s="32"/>
      <c r="D123" s="31"/>
      <c r="E123" s="31"/>
      <c r="F123" s="31"/>
      <c r="G123" s="31"/>
      <c r="H123" s="31"/>
      <c r="I123" s="31"/>
      <c r="J123" s="31"/>
      <c r="K123" s="31"/>
      <c r="L123" s="31"/>
      <c r="M123" s="31"/>
      <c r="N123" s="31"/>
      <c r="O123" s="31"/>
      <c r="P123" s="31"/>
      <c r="Q123" s="31"/>
      <c r="R123" s="31"/>
    </row>
    <row r="124" spans="2:18" s="27" customFormat="1" x14ac:dyDescent="0.3">
      <c r="B124" s="31"/>
      <c r="C124" s="32"/>
      <c r="D124" s="31"/>
      <c r="E124" s="31"/>
      <c r="F124" s="31"/>
      <c r="G124" s="31"/>
      <c r="H124" s="31"/>
      <c r="I124" s="31"/>
      <c r="J124" s="31"/>
      <c r="K124" s="31"/>
      <c r="L124" s="31"/>
      <c r="M124" s="31"/>
      <c r="N124" s="31"/>
      <c r="O124" s="31"/>
      <c r="P124" s="31"/>
      <c r="Q124" s="31"/>
      <c r="R124" s="31"/>
    </row>
    <row r="125" spans="2:18" s="27" customFormat="1" x14ac:dyDescent="0.3">
      <c r="B125" s="31"/>
      <c r="C125" s="32"/>
      <c r="D125" s="31"/>
      <c r="E125" s="31"/>
      <c r="F125" s="31"/>
      <c r="G125" s="31"/>
      <c r="H125" s="31"/>
      <c r="I125" s="31"/>
      <c r="J125" s="31"/>
      <c r="K125" s="31"/>
      <c r="L125" s="31"/>
      <c r="M125" s="31"/>
      <c r="N125" s="31"/>
      <c r="O125" s="31"/>
      <c r="P125" s="31"/>
      <c r="Q125" s="31"/>
      <c r="R125" s="31"/>
    </row>
    <row r="126" spans="2:18" s="27" customFormat="1" x14ac:dyDescent="0.3">
      <c r="B126" s="31"/>
      <c r="C126" s="32"/>
      <c r="D126" s="31"/>
      <c r="E126" s="31"/>
      <c r="F126" s="31"/>
      <c r="G126" s="31"/>
      <c r="H126" s="31"/>
      <c r="I126" s="31"/>
      <c r="J126" s="31"/>
      <c r="K126" s="31"/>
      <c r="L126" s="31"/>
      <c r="M126" s="31"/>
      <c r="N126" s="31"/>
      <c r="O126" s="31"/>
      <c r="P126" s="31"/>
      <c r="Q126" s="31"/>
      <c r="R126" s="31"/>
    </row>
    <row r="127" spans="2:18" s="27" customFormat="1" x14ac:dyDescent="0.3">
      <c r="B127" s="31"/>
      <c r="C127" s="32"/>
      <c r="D127" s="31"/>
      <c r="E127" s="31"/>
      <c r="F127" s="31"/>
      <c r="G127" s="31"/>
      <c r="H127" s="31"/>
      <c r="I127" s="31"/>
      <c r="J127" s="31"/>
      <c r="K127" s="31"/>
      <c r="L127" s="31"/>
      <c r="M127" s="31"/>
      <c r="N127" s="31"/>
      <c r="O127" s="31"/>
      <c r="P127" s="31"/>
      <c r="Q127" s="31"/>
      <c r="R127" s="31"/>
    </row>
    <row r="128" spans="2:18" s="27" customFormat="1" x14ac:dyDescent="0.3">
      <c r="B128" s="31"/>
      <c r="C128" s="32"/>
      <c r="D128" s="31"/>
      <c r="E128" s="31"/>
      <c r="F128" s="31"/>
      <c r="G128" s="31"/>
      <c r="H128" s="31"/>
      <c r="I128" s="31"/>
      <c r="J128" s="31"/>
      <c r="K128" s="31"/>
      <c r="L128" s="31"/>
      <c r="M128" s="31"/>
      <c r="N128" s="31"/>
      <c r="O128" s="31"/>
      <c r="P128" s="31"/>
      <c r="Q128" s="31"/>
      <c r="R128" s="31"/>
    </row>
  </sheetData>
  <sheetProtection sheet="1" objects="1" scenarios="1"/>
  <mergeCells count="3">
    <mergeCell ref="E21:P21"/>
    <mergeCell ref="E32:P32"/>
    <mergeCell ref="E36:R36"/>
  </mergeCells>
  <conditionalFormatting sqref="A25:B25 E25:N25">
    <cfRule type="expression" dxfId="162" priority="5">
      <formula>$C$23="No"</formula>
    </cfRule>
  </conditionalFormatting>
  <conditionalFormatting sqref="A27:B27 A30:B30">
    <cfRule type="expression" dxfId="161" priority="3">
      <formula>$C$23="Yes"</formula>
    </cfRule>
  </conditionalFormatting>
  <conditionalFormatting sqref="A25:N25">
    <cfRule type="expression" dxfId="160" priority="6">
      <formula>$C$23="No"</formula>
    </cfRule>
  </conditionalFormatting>
  <conditionalFormatting sqref="A27:P30">
    <cfRule type="expression" dxfId="159" priority="7">
      <formula>$C$23="yes"</formula>
    </cfRule>
  </conditionalFormatting>
  <conditionalFormatting sqref="B29">
    <cfRule type="expression" dxfId="158" priority="13">
      <formula>$C$27="Yes"</formula>
    </cfRule>
  </conditionalFormatting>
  <conditionalFormatting sqref="B38">
    <cfRule type="expression" dxfId="157" priority="11">
      <formula>$C$36="Yes"</formula>
    </cfRule>
  </conditionalFormatting>
  <conditionalFormatting sqref="C25">
    <cfRule type="expression" dxfId="156" priority="4">
      <formula>$C$23="No"</formula>
    </cfRule>
  </conditionalFormatting>
  <conditionalFormatting sqref="C27 C30">
    <cfRule type="expression" dxfId="155" priority="2">
      <formula>$C$23="Yes"</formula>
    </cfRule>
  </conditionalFormatting>
  <conditionalFormatting sqref="C29">
    <cfRule type="expression" dxfId="154" priority="14">
      <formula>$C$27="Yes"</formula>
    </cfRule>
  </conditionalFormatting>
  <conditionalFormatting sqref="C34">
    <cfRule type="expression" dxfId="153" priority="20">
      <formula>$C$34="Yes"</formula>
    </cfRule>
    <cfRule type="expression" dxfId="152" priority="21">
      <formula>$C$34="No"</formula>
    </cfRule>
  </conditionalFormatting>
  <conditionalFormatting sqref="C38">
    <cfRule type="expression" dxfId="151" priority="8">
      <formula>$C$36="Yes"</formula>
    </cfRule>
  </conditionalFormatting>
  <conditionalFormatting sqref="E15">
    <cfRule type="expression" dxfId="150" priority="17">
      <formula>$C$15="Yes"</formula>
    </cfRule>
    <cfRule type="expression" dxfId="149" priority="18">
      <formula>$C$17="No"</formula>
    </cfRule>
  </conditionalFormatting>
  <conditionalFormatting sqref="E17">
    <cfRule type="expression" dxfId="148" priority="19">
      <formula>$C$17="Yes"</formula>
    </cfRule>
  </conditionalFormatting>
  <conditionalFormatting sqref="E19">
    <cfRule type="expression" dxfId="147" priority="16">
      <formula>$C$19="No"</formula>
    </cfRule>
  </conditionalFormatting>
  <conditionalFormatting sqref="E27:E28">
    <cfRule type="expression" dxfId="146" priority="15">
      <formula>$C$27="Yes"</formula>
    </cfRule>
  </conditionalFormatting>
  <conditionalFormatting sqref="E30">
    <cfRule type="expression" dxfId="145" priority="1">
      <formula>$C$25&gt;1%</formula>
    </cfRule>
    <cfRule type="expression" dxfId="144" priority="12">
      <formula>$C$30&gt;133280</formula>
    </cfRule>
  </conditionalFormatting>
  <conditionalFormatting sqref="E34">
    <cfRule type="expression" dxfId="143" priority="9">
      <formula>$C$34="No"</formula>
    </cfRule>
  </conditionalFormatting>
  <conditionalFormatting sqref="E38">
    <cfRule type="expression" dxfId="142" priority="10">
      <formula>$C$38="Yes"</formula>
    </cfRule>
  </conditionalFormatting>
  <hyperlinks>
    <hyperlink ref="C7" location="'Preschool Plus Fee Relief'!C30" display="here" xr:uid="{5A2E7EFE-27F6-4727-818C-0908FB1D13D8}"/>
  </hyperlinks>
  <pageMargins left="0.7" right="0.7" top="0.75" bottom="0.75" header="0.3" footer="0.3"/>
  <headerFooter>
    <oddHeader>&amp;C&amp;"Arial"&amp;12&amp;KA80000 OFFICIAL&amp;1#_x000D_</oddHeader>
  </headerFooter>
  <ignoredErrors>
    <ignoredError sqref="A15 A17 A19:A31 A66:A73 A36:A59" numberStoredAsText="1"/>
  </ignoredErrors>
  <extLst>
    <ext xmlns:x14="http://schemas.microsoft.com/office/spreadsheetml/2009/9/main" uri="{CCE6A557-97BC-4b89-ADB6-D9C93CAAB3DF}">
      <x14:dataValidations xmlns:xm="http://schemas.microsoft.com/office/excel/2006/main" count="4">
        <x14:dataValidation type="list" allowBlank="1" showInputMessage="1" showErrorMessage="1" xr:uid="{EC5BC0B3-8060-4549-ACDA-3AC72ED98ACC}">
          <x14:formula1>
            <xm:f>Lists!$A$3:$A$4</xm:f>
          </x14:formula1>
          <xm:sqref>C17 C15 C19 C27:C29 B81:C81 C23</xm:sqref>
        </x14:dataValidation>
        <x14:dataValidation type="list" allowBlank="1" showInputMessage="1" showErrorMessage="1" xr:uid="{22451785-B1F6-4E15-81AB-F8693BE67685}">
          <x14:formula1>
            <xm:f>Lists!$C$3:$C$4</xm:f>
          </x14:formula1>
          <xm:sqref>G81 C36 C38</xm:sqref>
        </x14:dataValidation>
        <x14:dataValidation type="list" allowBlank="1" showInputMessage="1" showErrorMessage="1" xr:uid="{9E4E7EBB-43E1-4423-B17F-A4114F9D679E}">
          <x14:formula1>
            <xm:f>Lists!$B$3:$B$4</xm:f>
          </x14:formula1>
          <xm:sqref>C21:C22 D81</xm:sqref>
        </x14:dataValidation>
        <x14:dataValidation type="list" allowBlank="1" showInputMessage="1" showErrorMessage="1" xr:uid="{2FCAAF68-7138-400A-99B1-340E5A49DCCB}">
          <x14:formula1>
            <xm:f>Lists!$H$3:$H$4</xm:f>
          </x14:formula1>
          <xm:sqref>C49 L81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006BA-C353-4BA9-845E-4C83451C1F5C}">
  <sheetPr>
    <tabColor theme="4"/>
  </sheetPr>
  <dimension ref="A1:R128"/>
  <sheetViews>
    <sheetView showGridLines="0" topLeftCell="A15" zoomScale="72" zoomScaleNormal="90" workbookViewId="0">
      <selection activeCell="C49" sqref="C49"/>
    </sheetView>
  </sheetViews>
  <sheetFormatPr defaultColWidth="8.81640625" defaultRowHeight="14" x14ac:dyDescent="0.3"/>
  <cols>
    <col min="1" max="1" width="3.54296875" style="27" customWidth="1"/>
    <col min="2" max="2" width="105.453125" style="31" customWidth="1"/>
    <col min="3" max="3" width="19.26953125" style="32" customWidth="1"/>
    <col min="4" max="4" width="5.81640625" style="31" customWidth="1"/>
    <col min="5" max="5" width="12.26953125" style="31" customWidth="1"/>
    <col min="6" max="6" width="12.1796875" style="31" customWidth="1"/>
    <col min="7" max="7" width="11.81640625" style="31" bestFit="1" customWidth="1"/>
    <col min="8" max="8" width="11.81640625" style="31" customWidth="1"/>
    <col min="9" max="9" width="12.26953125" style="31" bestFit="1" customWidth="1"/>
    <col min="10" max="10" width="11.81640625" style="31" bestFit="1" customWidth="1"/>
    <col min="11" max="11" width="8.81640625" style="31"/>
    <col min="12" max="12" width="13.81640625" style="31" customWidth="1"/>
    <col min="13" max="13" width="12.7265625" style="31" customWidth="1"/>
    <col min="14" max="14" width="10.54296875" style="31" customWidth="1"/>
    <col min="15" max="15" width="27.81640625" style="31" customWidth="1"/>
    <col min="16" max="16" width="8.81640625" style="31" customWidth="1"/>
    <col min="17" max="16384" width="8.81640625" style="31"/>
  </cols>
  <sheetData>
    <row r="1" spans="1:18" ht="33" customHeight="1" thickBot="1" x14ac:dyDescent="0.55000000000000004">
      <c r="A1" s="46"/>
      <c r="B1" s="47" t="s">
        <v>1</v>
      </c>
      <c r="C1" s="28" t="s">
        <v>2</v>
      </c>
      <c r="D1" s="28"/>
      <c r="E1" s="29"/>
      <c r="F1" s="29"/>
      <c r="G1" s="30"/>
      <c r="H1" s="76"/>
      <c r="I1" s="76"/>
      <c r="J1" s="76"/>
      <c r="K1" s="76"/>
      <c r="L1" s="76"/>
      <c r="M1" s="48"/>
      <c r="N1" s="48"/>
      <c r="O1" s="48"/>
      <c r="P1" s="48"/>
      <c r="Q1" s="48"/>
      <c r="R1" s="48"/>
    </row>
    <row r="2" spans="1:18" ht="14.5" thickTop="1" x14ac:dyDescent="0.3">
      <c r="A2" s="46"/>
      <c r="B2" s="48"/>
      <c r="C2" s="74"/>
      <c r="D2" s="48"/>
      <c r="E2" s="48"/>
      <c r="F2" s="48"/>
      <c r="G2" s="48"/>
      <c r="H2" s="48"/>
      <c r="I2" s="48"/>
      <c r="J2" s="48"/>
      <c r="K2" s="48"/>
      <c r="L2" s="48"/>
      <c r="M2" s="48"/>
      <c r="N2" s="48"/>
      <c r="O2" s="48"/>
      <c r="P2" s="48"/>
      <c r="Q2" s="48"/>
      <c r="R2" s="48"/>
    </row>
    <row r="3" spans="1:18" x14ac:dyDescent="0.3">
      <c r="A3" s="46"/>
      <c r="B3" s="48" t="s">
        <v>78</v>
      </c>
      <c r="C3" s="74"/>
      <c r="D3" s="48"/>
      <c r="E3" s="48"/>
      <c r="F3" s="48"/>
      <c r="G3" s="48"/>
      <c r="H3" s="48"/>
      <c r="I3" s="48"/>
      <c r="J3" s="48"/>
      <c r="K3" s="48"/>
      <c r="L3" s="48"/>
      <c r="M3" s="48"/>
      <c r="N3" s="48"/>
      <c r="O3" s="48"/>
      <c r="P3" s="48"/>
      <c r="Q3" s="48"/>
      <c r="R3" s="48"/>
    </row>
    <row r="4" spans="1:18" x14ac:dyDescent="0.3">
      <c r="A4" s="46"/>
      <c r="B4" s="48"/>
      <c r="C4" s="74"/>
      <c r="D4" s="48"/>
      <c r="E4" s="48"/>
      <c r="F4" s="48"/>
      <c r="G4" s="48"/>
      <c r="H4" s="48"/>
      <c r="I4" s="48"/>
      <c r="J4" s="48"/>
      <c r="K4" s="48"/>
      <c r="L4" s="48"/>
      <c r="M4" s="48"/>
      <c r="N4" s="48"/>
      <c r="O4" s="48"/>
      <c r="P4" s="48"/>
      <c r="Q4" s="48"/>
      <c r="R4" s="48"/>
    </row>
    <row r="5" spans="1:18" x14ac:dyDescent="0.3">
      <c r="A5" s="46"/>
      <c r="B5" s="46" t="s">
        <v>5</v>
      </c>
      <c r="C5" s="74"/>
      <c r="D5" s="48"/>
      <c r="E5" s="48"/>
      <c r="F5" s="48"/>
      <c r="G5" s="48"/>
      <c r="H5" s="48"/>
      <c r="I5" s="48"/>
      <c r="J5" s="48"/>
      <c r="K5" s="48"/>
      <c r="L5" s="48"/>
      <c r="M5" s="48"/>
      <c r="N5" s="48"/>
      <c r="O5" s="48"/>
      <c r="P5" s="48"/>
      <c r="Q5" s="48"/>
      <c r="R5" s="48"/>
    </row>
    <row r="6" spans="1:18" hidden="1" x14ac:dyDescent="0.3">
      <c r="A6" s="46"/>
      <c r="B6" s="48"/>
      <c r="C6" s="74"/>
      <c r="D6" s="48"/>
      <c r="E6" s="48"/>
      <c r="F6" s="48"/>
      <c r="G6" s="48"/>
      <c r="H6" s="48"/>
      <c r="I6" s="48"/>
      <c r="J6" s="48"/>
      <c r="K6" s="48"/>
      <c r="L6" s="48"/>
      <c r="M6" s="48"/>
      <c r="N6" s="48"/>
      <c r="O6" s="48"/>
      <c r="P6" s="48"/>
      <c r="Q6" s="48"/>
      <c r="R6" s="48"/>
    </row>
    <row r="7" spans="1:18" hidden="1" x14ac:dyDescent="0.3">
      <c r="A7" s="46"/>
      <c r="B7" s="48" t="s">
        <v>6</v>
      </c>
      <c r="C7" s="75" t="s">
        <v>7</v>
      </c>
      <c r="D7" s="48"/>
      <c r="E7" s="48"/>
      <c r="F7" s="48"/>
      <c r="G7" s="48"/>
      <c r="H7" s="48"/>
      <c r="I7" s="48"/>
      <c r="J7" s="48"/>
      <c r="K7" s="48"/>
      <c r="L7" s="48"/>
      <c r="M7" s="48"/>
      <c r="N7" s="48"/>
      <c r="O7" s="48"/>
      <c r="P7" s="48"/>
      <c r="Q7" s="48"/>
      <c r="R7" s="48"/>
    </row>
    <row r="8" spans="1:18" ht="17.149999999999999" customHeight="1" thickBot="1" x14ac:dyDescent="0.35">
      <c r="A8" s="46"/>
      <c r="B8" s="46"/>
      <c r="C8" s="74"/>
      <c r="D8" s="48"/>
      <c r="E8" s="48"/>
      <c r="F8" s="48"/>
      <c r="G8" s="48"/>
      <c r="H8" s="48"/>
      <c r="I8" s="48"/>
      <c r="J8" s="48"/>
      <c r="K8" s="48"/>
      <c r="L8" s="48"/>
      <c r="M8" s="48"/>
      <c r="N8" s="48"/>
      <c r="O8" s="48"/>
      <c r="P8" s="48"/>
      <c r="Q8" s="48"/>
      <c r="R8" s="48"/>
    </row>
    <row r="9" spans="1:18" ht="17.5" customHeight="1" thickBot="1" x14ac:dyDescent="0.35">
      <c r="A9" s="46"/>
      <c r="B9" s="49" t="s">
        <v>8</v>
      </c>
      <c r="C9" s="48"/>
      <c r="D9" s="48"/>
      <c r="E9" s="48"/>
      <c r="F9" s="48"/>
      <c r="G9" s="48"/>
      <c r="H9" s="48"/>
      <c r="I9" s="48"/>
      <c r="J9" s="48"/>
      <c r="K9" s="48"/>
      <c r="L9" s="48"/>
      <c r="M9" s="48"/>
      <c r="N9" s="48"/>
      <c r="O9" s="48"/>
      <c r="P9" s="48"/>
      <c r="Q9" s="48"/>
      <c r="R9" s="48"/>
    </row>
    <row r="10" spans="1:18" ht="17.5" customHeight="1" thickBot="1" x14ac:dyDescent="0.35">
      <c r="A10" s="46"/>
      <c r="B10" s="50" t="s">
        <v>9</v>
      </c>
      <c r="C10" s="48"/>
      <c r="D10" s="48"/>
      <c r="E10" s="48"/>
      <c r="F10" s="48"/>
      <c r="G10" s="48"/>
      <c r="H10" s="48"/>
      <c r="I10" s="48"/>
      <c r="J10" s="48"/>
      <c r="K10" s="48"/>
      <c r="L10" s="48"/>
      <c r="M10" s="48"/>
      <c r="N10" s="48"/>
      <c r="O10" s="48"/>
      <c r="P10" s="48"/>
      <c r="Q10" s="48"/>
      <c r="R10" s="48"/>
    </row>
    <row r="11" spans="1:18" ht="17.5" customHeight="1" thickBot="1" x14ac:dyDescent="0.35">
      <c r="A11" s="46"/>
      <c r="B11" s="51" t="s">
        <v>10</v>
      </c>
      <c r="C11" s="48"/>
      <c r="D11" s="48"/>
      <c r="E11" s="48"/>
      <c r="F11" s="48"/>
      <c r="G11" s="48"/>
      <c r="H11" s="48"/>
      <c r="I11" s="48"/>
      <c r="J11" s="48"/>
      <c r="K11" s="48"/>
      <c r="L11" s="48"/>
      <c r="M11" s="48"/>
      <c r="N11" s="48"/>
      <c r="O11" s="48"/>
      <c r="P11" s="48"/>
      <c r="Q11" s="48"/>
      <c r="R11" s="48"/>
    </row>
    <row r="12" spans="1:18" x14ac:dyDescent="0.3">
      <c r="A12" s="46"/>
      <c r="B12" s="48"/>
      <c r="C12" s="74"/>
      <c r="D12" s="48"/>
      <c r="E12" s="48"/>
      <c r="F12" s="48"/>
      <c r="G12" s="48"/>
      <c r="H12" s="48"/>
      <c r="I12" s="48"/>
      <c r="J12" s="48"/>
      <c r="K12" s="48"/>
      <c r="L12" s="48"/>
      <c r="M12" s="48"/>
      <c r="N12" s="48"/>
      <c r="O12" s="48"/>
      <c r="P12" s="48"/>
      <c r="Q12" s="48"/>
      <c r="R12" s="48"/>
    </row>
    <row r="13" spans="1:18" ht="18" x14ac:dyDescent="0.4">
      <c r="A13" s="46"/>
      <c r="B13" s="52" t="s">
        <v>11</v>
      </c>
      <c r="C13" s="74"/>
      <c r="D13" s="48"/>
      <c r="E13" s="48"/>
      <c r="F13" s="48"/>
      <c r="G13" s="48"/>
      <c r="H13" s="48"/>
      <c r="I13" s="48"/>
      <c r="J13" s="48"/>
      <c r="K13" s="48"/>
      <c r="L13" s="48"/>
      <c r="M13" s="48"/>
      <c r="N13" s="48"/>
      <c r="O13" s="48"/>
      <c r="P13" s="48"/>
      <c r="Q13" s="48"/>
      <c r="R13" s="48"/>
    </row>
    <row r="14" spans="1:18" ht="14.5" thickBot="1" x14ac:dyDescent="0.35">
      <c r="A14" s="46"/>
      <c r="B14" s="53"/>
      <c r="C14" s="74"/>
      <c r="D14" s="48"/>
      <c r="E14" s="48"/>
      <c r="F14" s="48"/>
      <c r="G14" s="48"/>
      <c r="H14" s="48"/>
      <c r="I14" s="48"/>
      <c r="J14" s="48"/>
      <c r="K14" s="48"/>
      <c r="L14" s="48"/>
      <c r="M14" s="48"/>
      <c r="N14" s="48"/>
      <c r="O14" s="48"/>
      <c r="P14" s="48"/>
      <c r="Q14" s="48"/>
      <c r="R14" s="48"/>
    </row>
    <row r="15" spans="1:18" ht="18" customHeight="1" thickBot="1" x14ac:dyDescent="0.4">
      <c r="A15" s="46" t="s">
        <v>12</v>
      </c>
      <c r="B15" s="46" t="s">
        <v>13</v>
      </c>
      <c r="C15" s="33" t="s">
        <v>14</v>
      </c>
      <c r="D15" s="48"/>
      <c r="E15" s="71" t="s">
        <v>15</v>
      </c>
      <c r="F15" s="48"/>
      <c r="G15" s="48"/>
      <c r="H15" s="48"/>
      <c r="I15" s="48"/>
      <c r="J15" s="48"/>
      <c r="K15" s="48"/>
      <c r="L15" s="48"/>
      <c r="M15" s="48"/>
      <c r="N15" s="48"/>
      <c r="O15" s="48"/>
      <c r="P15" s="48"/>
      <c r="Q15" s="48"/>
      <c r="R15" s="48"/>
    </row>
    <row r="16" spans="1:18" ht="15" thickBot="1" x14ac:dyDescent="0.4">
      <c r="A16" s="46"/>
      <c r="B16" s="53"/>
      <c r="C16" s="74"/>
      <c r="D16" s="48"/>
      <c r="E16" s="48"/>
      <c r="F16" s="48"/>
      <c r="G16" s="48"/>
      <c r="H16" s="78"/>
      <c r="I16" s="48"/>
      <c r="J16" s="48"/>
      <c r="K16" s="48"/>
      <c r="L16" s="48"/>
      <c r="M16" s="48"/>
      <c r="N16" s="48"/>
      <c r="O16" s="48"/>
      <c r="P16" s="48"/>
      <c r="Q16" s="48"/>
      <c r="R16" s="48"/>
    </row>
    <row r="17" spans="1:18" ht="17.5" customHeight="1" thickBot="1" x14ac:dyDescent="0.4">
      <c r="A17" s="46" t="s">
        <v>16</v>
      </c>
      <c r="B17" s="54" t="s">
        <v>17</v>
      </c>
      <c r="C17" s="33" t="s">
        <v>14</v>
      </c>
      <c r="D17" s="48"/>
      <c r="E17" s="71" t="s">
        <v>18</v>
      </c>
      <c r="F17" s="48"/>
      <c r="G17" s="48"/>
      <c r="H17" s="48"/>
      <c r="I17" s="48"/>
      <c r="J17" s="48"/>
      <c r="K17" s="48"/>
      <c r="L17" s="48"/>
      <c r="M17" s="48"/>
      <c r="N17" s="48"/>
      <c r="O17" s="48"/>
      <c r="P17" s="48"/>
      <c r="Q17" s="48"/>
      <c r="R17" s="48"/>
    </row>
    <row r="18" spans="1:18" ht="14.5" thickBot="1" x14ac:dyDescent="0.35">
      <c r="A18" s="46"/>
      <c r="B18" s="46"/>
      <c r="C18" s="74"/>
      <c r="D18" s="48"/>
      <c r="E18" s="48"/>
      <c r="F18" s="48"/>
      <c r="G18" s="48"/>
      <c r="H18" s="48"/>
      <c r="I18" s="48"/>
      <c r="J18" s="48"/>
      <c r="K18" s="48"/>
      <c r="L18" s="48"/>
      <c r="M18" s="48"/>
      <c r="N18" s="48"/>
      <c r="O18" s="48"/>
      <c r="P18" s="48"/>
      <c r="Q18" s="48"/>
      <c r="R18" s="48"/>
    </row>
    <row r="19" spans="1:18" ht="18" customHeight="1" thickBot="1" x14ac:dyDescent="0.4">
      <c r="A19" s="55" t="s">
        <v>19</v>
      </c>
      <c r="B19" s="46" t="s">
        <v>20</v>
      </c>
      <c r="C19" s="33" t="s">
        <v>21</v>
      </c>
      <c r="D19" s="48"/>
      <c r="E19" s="71" t="s">
        <v>22</v>
      </c>
      <c r="F19" s="48"/>
      <c r="G19" s="48"/>
      <c r="H19" s="48"/>
      <c r="I19" s="48"/>
      <c r="J19" s="48"/>
      <c r="K19" s="48"/>
      <c r="L19" s="48"/>
      <c r="M19" s="48"/>
      <c r="N19" s="48"/>
      <c r="O19" s="48"/>
      <c r="P19" s="48"/>
      <c r="Q19" s="48"/>
      <c r="R19" s="48"/>
    </row>
    <row r="20" spans="1:18" ht="14.5" thickBot="1" x14ac:dyDescent="0.35">
      <c r="A20" s="46"/>
      <c r="B20" s="46"/>
      <c r="C20" s="74"/>
      <c r="D20" s="48"/>
      <c r="E20" s="48"/>
      <c r="F20" s="48"/>
      <c r="G20" s="48"/>
      <c r="H20" s="48"/>
      <c r="I20" s="48"/>
      <c r="J20" s="48"/>
      <c r="K20" s="48"/>
      <c r="L20" s="48"/>
      <c r="M20" s="48"/>
      <c r="N20" s="48"/>
      <c r="O20" s="48"/>
      <c r="P20" s="48"/>
      <c r="Q20" s="48"/>
      <c r="R20" s="48"/>
    </row>
    <row r="21" spans="1:18" ht="73.5" customHeight="1" thickBot="1" x14ac:dyDescent="0.35">
      <c r="A21" s="56" t="s">
        <v>23</v>
      </c>
      <c r="B21" s="57" t="s">
        <v>24</v>
      </c>
      <c r="C21" s="33">
        <v>72</v>
      </c>
      <c r="D21" s="79"/>
      <c r="E21" s="107" t="s">
        <v>25</v>
      </c>
      <c r="F21" s="107"/>
      <c r="G21" s="107"/>
      <c r="H21" s="107"/>
      <c r="I21" s="107"/>
      <c r="J21" s="107"/>
      <c r="K21" s="107"/>
      <c r="L21" s="107"/>
      <c r="M21" s="107"/>
      <c r="N21" s="107"/>
      <c r="O21" s="107"/>
      <c r="P21" s="107"/>
      <c r="Q21" s="48"/>
      <c r="R21" s="48"/>
    </row>
    <row r="22" spans="1:18" ht="17.5" customHeight="1" thickBot="1" x14ac:dyDescent="0.35">
      <c r="A22" s="46"/>
      <c r="B22" s="57"/>
      <c r="C22" s="94"/>
      <c r="D22" s="79"/>
      <c r="E22" s="69"/>
      <c r="F22" s="69"/>
      <c r="G22" s="69"/>
      <c r="H22" s="69"/>
      <c r="I22" s="69"/>
      <c r="J22" s="69"/>
      <c r="K22" s="69"/>
      <c r="L22" s="69"/>
      <c r="M22" s="69"/>
      <c r="N22" s="69"/>
      <c r="O22" s="69"/>
      <c r="P22" s="69"/>
      <c r="Q22" s="48"/>
      <c r="R22" s="48"/>
    </row>
    <row r="23" spans="1:18" ht="17.5" customHeight="1" thickBot="1" x14ac:dyDescent="0.35">
      <c r="A23" s="46"/>
      <c r="B23" s="46" t="s">
        <v>26</v>
      </c>
      <c r="C23" s="33" t="s">
        <v>14</v>
      </c>
      <c r="D23" s="48"/>
      <c r="E23" s="48"/>
      <c r="F23" s="48"/>
      <c r="G23" s="48"/>
      <c r="H23" s="48"/>
      <c r="I23" s="48"/>
      <c r="J23" s="48"/>
      <c r="K23" s="48"/>
      <c r="L23" s="48"/>
      <c r="M23" s="48"/>
      <c r="N23" s="48"/>
      <c r="O23" s="48"/>
      <c r="P23" s="48"/>
      <c r="Q23" s="48"/>
      <c r="R23" s="48"/>
    </row>
    <row r="24" spans="1:18" ht="14.5" thickBot="1" x14ac:dyDescent="0.35">
      <c r="A24" s="46"/>
      <c r="B24" s="46"/>
      <c r="C24" s="74"/>
      <c r="D24" s="48"/>
      <c r="E24" s="48"/>
      <c r="F24" s="48"/>
      <c r="G24" s="48"/>
      <c r="H24" s="48"/>
      <c r="I24" s="48"/>
      <c r="J24" s="48"/>
      <c r="K24" s="48"/>
      <c r="L24" s="48"/>
      <c r="M24" s="48"/>
      <c r="N24" s="48"/>
      <c r="O24" s="48"/>
      <c r="P24" s="48"/>
      <c r="Q24" s="48"/>
      <c r="R24" s="48"/>
    </row>
    <row r="25" spans="1:18" ht="17.149999999999999" customHeight="1" thickBot="1" x14ac:dyDescent="0.35">
      <c r="A25" s="55" t="s">
        <v>27</v>
      </c>
      <c r="B25" s="46" t="s">
        <v>28</v>
      </c>
      <c r="C25" s="36"/>
      <c r="D25" s="48"/>
      <c r="E25" s="46" t="s">
        <v>101</v>
      </c>
      <c r="F25" s="48"/>
      <c r="G25" s="48"/>
      <c r="H25" s="48"/>
      <c r="I25" s="48"/>
      <c r="J25" s="48"/>
      <c r="K25" s="48"/>
      <c r="L25" s="48"/>
      <c r="M25" s="48"/>
      <c r="N25" s="48"/>
      <c r="O25" s="48"/>
      <c r="P25" s="48"/>
      <c r="Q25" s="48"/>
      <c r="R25" s="48"/>
    </row>
    <row r="26" spans="1:18" ht="15.65" customHeight="1" thickBot="1" x14ac:dyDescent="0.35">
      <c r="A26" s="46"/>
      <c r="B26" s="46"/>
      <c r="C26" s="74"/>
      <c r="D26" s="48"/>
      <c r="E26" s="48"/>
      <c r="F26" s="48"/>
      <c r="G26" s="48"/>
      <c r="H26" s="48"/>
      <c r="I26" s="48"/>
      <c r="J26" s="48"/>
      <c r="K26" s="48"/>
      <c r="L26" s="48"/>
      <c r="M26" s="48"/>
      <c r="N26" s="48"/>
      <c r="O26" s="48"/>
      <c r="P26" s="48"/>
      <c r="Q26" s="48"/>
      <c r="R26" s="48"/>
    </row>
    <row r="27" spans="1:18" ht="19" customHeight="1" thickBot="1" x14ac:dyDescent="0.4">
      <c r="A27" s="55" t="s">
        <v>29</v>
      </c>
      <c r="B27" s="46" t="s">
        <v>30</v>
      </c>
      <c r="C27" s="33" t="s">
        <v>14</v>
      </c>
      <c r="D27" s="48"/>
      <c r="E27" s="71" t="s">
        <v>31</v>
      </c>
      <c r="F27" s="48"/>
      <c r="G27" s="48"/>
      <c r="H27" s="48"/>
      <c r="I27" s="48"/>
      <c r="J27" s="48"/>
      <c r="K27" s="48"/>
      <c r="L27" s="48"/>
      <c r="M27" s="48"/>
      <c r="N27" s="48"/>
      <c r="O27" s="48"/>
      <c r="P27" s="48"/>
      <c r="Q27" s="48"/>
      <c r="R27" s="48"/>
    </row>
    <row r="28" spans="1:18" ht="8.15" customHeight="1" x14ac:dyDescent="0.35">
      <c r="A28" s="46"/>
      <c r="B28" s="46"/>
      <c r="C28" s="34"/>
      <c r="D28" s="48"/>
      <c r="E28" s="71"/>
      <c r="F28" s="48"/>
      <c r="G28" s="48"/>
      <c r="H28" s="48"/>
      <c r="I28" s="48"/>
      <c r="J28" s="48"/>
      <c r="K28" s="48"/>
      <c r="L28" s="48"/>
      <c r="M28" s="48"/>
      <c r="N28" s="48"/>
      <c r="O28" s="48"/>
      <c r="P28" s="48"/>
      <c r="Q28" s="48"/>
      <c r="R28" s="48"/>
    </row>
    <row r="29" spans="1:18" ht="27.65" customHeight="1" thickBot="1" x14ac:dyDescent="0.35">
      <c r="A29" s="46"/>
      <c r="B29" s="58" t="s">
        <v>32</v>
      </c>
      <c r="C29" s="37" t="s">
        <v>14</v>
      </c>
      <c r="D29" s="48"/>
      <c r="E29" s="48"/>
      <c r="F29" s="48"/>
      <c r="G29" s="48"/>
      <c r="H29" s="48"/>
      <c r="I29" s="48"/>
      <c r="J29" s="48"/>
      <c r="K29" s="48"/>
      <c r="L29" s="48"/>
      <c r="M29" s="48"/>
      <c r="N29" s="48"/>
      <c r="O29" s="48"/>
      <c r="P29" s="48"/>
      <c r="Q29" s="48"/>
      <c r="R29" s="48"/>
    </row>
    <row r="30" spans="1:18" ht="17.5" customHeight="1" thickBot="1" x14ac:dyDescent="0.4">
      <c r="A30" s="55" t="s">
        <v>33</v>
      </c>
      <c r="B30" s="57" t="s">
        <v>34</v>
      </c>
      <c r="C30" s="38"/>
      <c r="D30" s="48"/>
      <c r="E30" s="80" t="s">
        <v>79</v>
      </c>
      <c r="F30" s="48"/>
      <c r="G30" s="48"/>
      <c r="H30" s="48"/>
      <c r="I30" s="48"/>
      <c r="J30" s="48"/>
      <c r="K30" s="48"/>
      <c r="L30" s="48"/>
      <c r="M30" s="48"/>
      <c r="N30" s="48"/>
      <c r="O30" s="48"/>
      <c r="P30" s="48"/>
      <c r="Q30" s="48"/>
      <c r="R30" s="48"/>
    </row>
    <row r="31" spans="1:18" ht="27" customHeight="1" thickBot="1" x14ac:dyDescent="0.35">
      <c r="A31" s="46"/>
      <c r="B31" s="46"/>
      <c r="C31" s="95"/>
      <c r="D31" s="48"/>
      <c r="E31" s="48"/>
      <c r="F31" s="48"/>
      <c r="G31" s="48"/>
      <c r="H31" s="48"/>
      <c r="I31" s="48"/>
      <c r="J31" s="48"/>
      <c r="K31" s="48"/>
      <c r="L31" s="48"/>
      <c r="M31" s="48"/>
      <c r="N31" s="48"/>
      <c r="O31" s="48"/>
      <c r="P31" s="48"/>
      <c r="Q31" s="48"/>
      <c r="R31" s="48"/>
    </row>
    <row r="32" spans="1:18" ht="33.65" customHeight="1" thickBot="1" x14ac:dyDescent="0.35">
      <c r="A32" s="46"/>
      <c r="B32" s="59" t="s">
        <v>35</v>
      </c>
      <c r="C32" s="96" cm="1">
        <f t="array" ref="C32">IF(C25&gt;0,C25,(_xlfn.IFS(C27="Yes",IF(C30&lt;85279,0.9,0.9-(C30-85279)/5000/100),
AND(C27="No",C29="Yes"),_xlfn.IFS(C30&lt;143273,0.95,
AND(C30&lt;188273,C30&gt;143273),(0.95-(C30-143273)/3000/100),
AND(C30&gt;188273,C30&lt;267563),0.8,
AND(C30&gt;267563,C30&lt;357563),(0.8-(C30-267563)/3000/100),
AND(C30&gt;357563,C30&lt;367563),0.5,
C30&gt;367563,0.9-(C30-85279)/5000/100),
AND(C27="No",C29="No"),IF(C30&lt;85279,0.9,0.9-(C30-85279)/5000/100))))</f>
        <v>0.9</v>
      </c>
      <c r="D32" s="81"/>
      <c r="E32" s="108" t="s">
        <v>36</v>
      </c>
      <c r="F32" s="108"/>
      <c r="G32" s="108"/>
      <c r="H32" s="108"/>
      <c r="I32" s="108"/>
      <c r="J32" s="108"/>
      <c r="K32" s="108"/>
      <c r="L32" s="108"/>
      <c r="M32" s="108"/>
      <c r="N32" s="108"/>
      <c r="O32" s="108"/>
      <c r="P32" s="108"/>
      <c r="Q32" s="46"/>
      <c r="R32" s="48"/>
    </row>
    <row r="33" spans="1:18" ht="24.65" customHeight="1" thickBot="1" x14ac:dyDescent="0.35">
      <c r="A33" s="46"/>
      <c r="B33" s="46"/>
      <c r="C33" s="40"/>
      <c r="D33" s="48"/>
      <c r="E33" s="82"/>
      <c r="F33" s="48"/>
      <c r="G33" s="48"/>
      <c r="H33" s="48"/>
      <c r="I33" s="48"/>
      <c r="J33" s="48"/>
      <c r="K33" s="48"/>
      <c r="L33" s="48"/>
      <c r="M33" s="48"/>
      <c r="N33" s="48"/>
      <c r="O33" s="48"/>
      <c r="P33" s="48"/>
      <c r="Q33" s="48"/>
      <c r="R33" s="48"/>
    </row>
    <row r="34" spans="1:18" ht="17.149999999999999" customHeight="1" thickBot="1" x14ac:dyDescent="0.4">
      <c r="A34" s="46"/>
      <c r="B34" s="54" t="s">
        <v>37</v>
      </c>
      <c r="C34" s="97" t="str">
        <f>IF(AND(C32&gt;=80%, C15="Yes", C17="Yes", C19="No"),"Yes","No")</f>
        <v>Yes</v>
      </c>
      <c r="D34" s="81"/>
      <c r="E34" s="80" t="s">
        <v>38</v>
      </c>
      <c r="F34" s="48"/>
      <c r="G34" s="48"/>
      <c r="H34" s="48"/>
      <c r="I34" s="48"/>
      <c r="J34" s="48"/>
      <c r="K34" s="48"/>
      <c r="L34" s="48"/>
      <c r="M34" s="48"/>
      <c r="N34" s="48"/>
      <c r="O34" s="48"/>
      <c r="P34" s="48"/>
      <c r="Q34" s="48"/>
      <c r="R34" s="48"/>
    </row>
    <row r="35" spans="1:18" ht="14.5" thickBot="1" x14ac:dyDescent="0.35">
      <c r="A35" s="46"/>
      <c r="B35" s="46"/>
      <c r="C35" s="41"/>
      <c r="D35" s="48"/>
      <c r="E35" s="48"/>
      <c r="F35" s="48"/>
      <c r="G35" s="48"/>
      <c r="H35" s="48"/>
      <c r="I35" s="48"/>
      <c r="J35" s="48"/>
      <c r="K35" s="48"/>
      <c r="L35" s="48"/>
      <c r="M35" s="48"/>
      <c r="N35" s="48"/>
      <c r="O35" s="48"/>
      <c r="P35" s="48"/>
      <c r="Q35" s="48"/>
      <c r="R35" s="48"/>
    </row>
    <row r="36" spans="1:18" ht="35.5" customHeight="1" thickBot="1" x14ac:dyDescent="0.35">
      <c r="A36" s="60" t="s">
        <v>39</v>
      </c>
      <c r="B36" s="61" t="s">
        <v>40</v>
      </c>
      <c r="C36" s="33" t="s">
        <v>21</v>
      </c>
      <c r="D36" s="48"/>
      <c r="E36" s="109" t="s">
        <v>41</v>
      </c>
      <c r="F36" s="109"/>
      <c r="G36" s="109"/>
      <c r="H36" s="109"/>
      <c r="I36" s="109"/>
      <c r="J36" s="109"/>
      <c r="K36" s="109"/>
      <c r="L36" s="109"/>
      <c r="M36" s="109"/>
      <c r="N36" s="109"/>
      <c r="O36" s="109"/>
      <c r="P36" s="109"/>
      <c r="Q36" s="109"/>
      <c r="R36" s="109"/>
    </row>
    <row r="37" spans="1:18" x14ac:dyDescent="0.3">
      <c r="A37" s="46"/>
      <c r="B37" s="54"/>
      <c r="D37" s="48"/>
      <c r="E37" s="48"/>
      <c r="F37" s="48"/>
      <c r="G37" s="48"/>
      <c r="H37" s="48"/>
      <c r="I37" s="48"/>
      <c r="J37" s="48"/>
      <c r="K37" s="48"/>
      <c r="L37" s="48"/>
      <c r="M37" s="48"/>
      <c r="N37" s="48"/>
      <c r="O37" s="48"/>
      <c r="P37" s="48"/>
      <c r="Q37" s="48"/>
      <c r="R37" s="48"/>
    </row>
    <row r="38" spans="1:18" ht="33" customHeight="1" x14ac:dyDescent="0.35">
      <c r="A38" s="62"/>
      <c r="B38" s="63" t="s">
        <v>42</v>
      </c>
      <c r="C38" s="42" t="s">
        <v>21</v>
      </c>
      <c r="D38" s="48"/>
      <c r="E38" s="80" t="s">
        <v>43</v>
      </c>
      <c r="F38" s="48"/>
      <c r="G38" s="48"/>
      <c r="H38" s="48"/>
      <c r="I38" s="48"/>
      <c r="J38" s="48"/>
      <c r="K38" s="48"/>
      <c r="L38" s="48"/>
      <c r="M38" s="48"/>
      <c r="N38" s="48"/>
      <c r="O38" s="48"/>
      <c r="P38" s="48"/>
      <c r="Q38" s="48"/>
      <c r="R38" s="48"/>
    </row>
    <row r="39" spans="1:18" hidden="1" x14ac:dyDescent="0.3">
      <c r="A39" s="46"/>
      <c r="B39" s="48"/>
      <c r="C39" s="39"/>
      <c r="D39" s="48"/>
      <c r="E39" s="48"/>
      <c r="F39" s="48"/>
      <c r="G39" s="48"/>
      <c r="H39" s="48"/>
      <c r="I39" s="48"/>
      <c r="J39" s="48"/>
      <c r="K39" s="48"/>
      <c r="L39" s="48"/>
      <c r="M39" s="48"/>
      <c r="N39" s="48"/>
      <c r="O39" s="48"/>
      <c r="P39" s="48"/>
      <c r="Q39" s="48"/>
      <c r="R39" s="48"/>
    </row>
    <row r="40" spans="1:18" ht="14.5" hidden="1" x14ac:dyDescent="0.35">
      <c r="A40" s="46"/>
      <c r="B40" s="48"/>
      <c r="C40" s="39"/>
      <c r="D40" s="48"/>
      <c r="E40" s="71"/>
      <c r="F40" s="48"/>
      <c r="G40" s="48"/>
      <c r="H40" s="48"/>
      <c r="I40" s="48"/>
      <c r="J40" s="48"/>
      <c r="K40" s="48"/>
      <c r="L40" s="48"/>
      <c r="M40" s="48"/>
      <c r="N40" s="48"/>
      <c r="O40" s="48"/>
      <c r="P40" s="48"/>
      <c r="Q40" s="48"/>
      <c r="R40" s="48"/>
    </row>
    <row r="41" spans="1:18" ht="18" x14ac:dyDescent="0.4">
      <c r="A41" s="46"/>
      <c r="B41" s="52" t="s">
        <v>44</v>
      </c>
      <c r="C41" s="39"/>
      <c r="D41" s="48"/>
      <c r="E41" s="48"/>
      <c r="F41" s="48"/>
      <c r="G41" s="48"/>
      <c r="H41" s="48"/>
      <c r="I41" s="48"/>
      <c r="J41" s="48"/>
      <c r="K41" s="48"/>
      <c r="L41" s="48"/>
      <c r="M41" s="48"/>
      <c r="N41" s="48"/>
      <c r="O41" s="48"/>
      <c r="P41" s="48"/>
      <c r="Q41" s="48"/>
      <c r="R41" s="48"/>
    </row>
    <row r="42" spans="1:18" ht="14.5" thickBot="1" x14ac:dyDescent="0.35">
      <c r="A42" s="46"/>
      <c r="B42" s="48"/>
      <c r="C42" s="39"/>
      <c r="D42" s="48"/>
      <c r="E42" s="48"/>
      <c r="F42" s="48"/>
      <c r="G42" s="48"/>
      <c r="H42" s="48"/>
      <c r="I42" s="48"/>
      <c r="J42" s="48"/>
      <c r="K42" s="48"/>
      <c r="L42" s="48"/>
      <c r="M42" s="48"/>
      <c r="N42" s="48"/>
      <c r="O42" s="48"/>
      <c r="P42" s="48"/>
      <c r="Q42" s="48"/>
      <c r="R42" s="48"/>
    </row>
    <row r="43" spans="1:18" s="43" customFormat="1" ht="17.149999999999999" customHeight="1" thickBot="1" x14ac:dyDescent="0.35">
      <c r="A43" s="64" t="s">
        <v>45</v>
      </c>
      <c r="B43" s="65" t="s">
        <v>46</v>
      </c>
      <c r="C43" s="38"/>
      <c r="D43" s="67"/>
      <c r="E43" s="67"/>
      <c r="F43" s="67"/>
      <c r="G43" s="67"/>
      <c r="H43" s="67"/>
      <c r="I43" s="67"/>
      <c r="J43" s="67"/>
      <c r="K43" s="67"/>
      <c r="L43" s="67"/>
      <c r="M43" s="67"/>
      <c r="N43" s="67"/>
      <c r="O43" s="67"/>
      <c r="P43" s="67"/>
      <c r="Q43" s="67"/>
      <c r="R43" s="67"/>
    </row>
    <row r="44" spans="1:18" ht="14.5" thickBot="1" x14ac:dyDescent="0.35">
      <c r="A44" s="46"/>
      <c r="B44" s="48"/>
      <c r="C44" s="41"/>
      <c r="D44" s="48"/>
      <c r="E44" s="48"/>
      <c r="F44" s="48"/>
      <c r="G44" s="48"/>
      <c r="H44" s="48"/>
      <c r="I44" s="48"/>
      <c r="J44" s="48"/>
      <c r="K44" s="48"/>
      <c r="L44" s="48"/>
      <c r="M44" s="48"/>
      <c r="N44" s="48"/>
      <c r="O44" s="48"/>
      <c r="P44" s="48"/>
      <c r="Q44" s="48"/>
      <c r="R44" s="48"/>
    </row>
    <row r="45" spans="1:18" ht="18" customHeight="1" thickBot="1" x14ac:dyDescent="0.35">
      <c r="A45" s="55" t="s">
        <v>47</v>
      </c>
      <c r="B45" s="46" t="s">
        <v>48</v>
      </c>
      <c r="C45" s="44"/>
      <c r="D45" s="48"/>
      <c r="E45" s="46" t="s">
        <v>49</v>
      </c>
      <c r="F45" s="48"/>
      <c r="G45" s="48"/>
      <c r="H45" s="48"/>
      <c r="I45" s="48"/>
      <c r="J45" s="48"/>
      <c r="K45" s="48"/>
      <c r="L45" s="48"/>
      <c r="M45" s="48"/>
      <c r="N45" s="48"/>
      <c r="O45" s="48"/>
      <c r="P45" s="48"/>
      <c r="Q45" s="48"/>
      <c r="R45" s="48"/>
    </row>
    <row r="46" spans="1:18" ht="15" thickBot="1" x14ac:dyDescent="0.4">
      <c r="A46" s="46"/>
      <c r="B46" s="46"/>
      <c r="C46" s="39"/>
      <c r="D46" s="48"/>
      <c r="E46" s="71"/>
      <c r="F46" s="48"/>
      <c r="G46" s="48"/>
      <c r="H46" s="48"/>
      <c r="I46" s="48"/>
      <c r="J46" s="48"/>
      <c r="K46" s="48"/>
      <c r="L46" s="48"/>
      <c r="M46" s="48"/>
      <c r="N46" s="48"/>
      <c r="O46" s="48"/>
      <c r="P46" s="48"/>
      <c r="Q46" s="48"/>
      <c r="R46" s="48"/>
    </row>
    <row r="47" spans="1:18" ht="18" customHeight="1" thickBot="1" x14ac:dyDescent="0.35">
      <c r="A47" s="46"/>
      <c r="B47" s="46" t="s">
        <v>50</v>
      </c>
      <c r="C47" s="98">
        <f>IFERROR(C43/C45,0)</f>
        <v>0</v>
      </c>
      <c r="D47" s="48"/>
      <c r="E47" s="48" t="s">
        <v>51</v>
      </c>
      <c r="F47" s="48"/>
      <c r="G47" s="48"/>
      <c r="H47" s="48"/>
      <c r="I47" s="48"/>
      <c r="J47" s="48"/>
      <c r="K47" s="48"/>
      <c r="L47" s="48"/>
      <c r="M47" s="48"/>
      <c r="N47" s="48"/>
      <c r="O47" s="48"/>
      <c r="P47" s="48"/>
      <c r="Q47" s="48"/>
      <c r="R47" s="48"/>
    </row>
    <row r="48" spans="1:18" ht="14.5" thickBot="1" x14ac:dyDescent="0.35">
      <c r="A48" s="46"/>
      <c r="B48" s="48"/>
      <c r="C48" s="39"/>
      <c r="D48" s="48"/>
      <c r="E48" s="48"/>
      <c r="F48" s="48"/>
      <c r="G48" s="48"/>
      <c r="H48" s="48"/>
      <c r="I48" s="48"/>
      <c r="J48" s="48"/>
      <c r="K48" s="48"/>
      <c r="L48" s="48"/>
      <c r="M48" s="48"/>
      <c r="N48" s="48"/>
      <c r="O48" s="48"/>
      <c r="P48" s="48"/>
      <c r="Q48" s="48"/>
      <c r="R48" s="48"/>
    </row>
    <row r="49" spans="1:18" ht="32.25" customHeight="1" thickBot="1" x14ac:dyDescent="0.35">
      <c r="A49" s="64" t="s">
        <v>52</v>
      </c>
      <c r="B49" s="61" t="s">
        <v>53</v>
      </c>
      <c r="C49" s="33">
        <v>3</v>
      </c>
      <c r="D49" s="48"/>
      <c r="E49" s="48"/>
      <c r="F49" s="48"/>
      <c r="G49" s="48"/>
      <c r="H49" s="48"/>
      <c r="I49" s="48"/>
      <c r="J49" s="48"/>
      <c r="K49" s="48"/>
      <c r="L49" s="48"/>
      <c r="M49" s="48"/>
      <c r="N49" s="48"/>
      <c r="O49" s="48"/>
      <c r="P49" s="48"/>
      <c r="Q49" s="48"/>
      <c r="R49" s="48"/>
    </row>
    <row r="50" spans="1:18" x14ac:dyDescent="0.3">
      <c r="A50" s="46"/>
      <c r="B50" s="48"/>
      <c r="C50" s="95"/>
      <c r="D50" s="48"/>
      <c r="E50" s="83"/>
      <c r="F50" s="48"/>
      <c r="G50" s="48"/>
      <c r="H50" s="48"/>
      <c r="I50" s="48"/>
      <c r="J50" s="48"/>
      <c r="K50" s="48"/>
      <c r="L50" s="48"/>
      <c r="M50" s="48"/>
      <c r="N50" s="48"/>
      <c r="O50" s="48"/>
      <c r="P50" s="48"/>
      <c r="Q50" s="48"/>
      <c r="R50" s="48"/>
    </row>
    <row r="51" spans="1:18" ht="18" customHeight="1" x14ac:dyDescent="0.4">
      <c r="A51" s="46"/>
      <c r="B51" s="66" t="s">
        <v>54</v>
      </c>
      <c r="C51" s="95"/>
      <c r="D51" s="48"/>
      <c r="E51" s="83"/>
      <c r="F51" s="48"/>
      <c r="G51" s="48"/>
      <c r="H51" s="48"/>
      <c r="I51" s="48"/>
      <c r="J51" s="48"/>
      <c r="K51" s="48"/>
      <c r="L51" s="48"/>
      <c r="M51" s="48"/>
      <c r="N51" s="48"/>
      <c r="O51" s="48"/>
      <c r="P51" s="48"/>
      <c r="Q51" s="48"/>
      <c r="R51" s="48"/>
    </row>
    <row r="52" spans="1:18" ht="14.5" hidden="1" thickBot="1" x14ac:dyDescent="0.35">
      <c r="A52" s="46"/>
      <c r="B52" s="46" t="s">
        <v>55</v>
      </c>
      <c r="C52" s="95"/>
      <c r="D52" s="48"/>
      <c r="E52" s="83"/>
      <c r="F52" s="48"/>
      <c r="G52" s="83"/>
      <c r="H52" s="83"/>
      <c r="I52" s="48"/>
      <c r="J52" s="48"/>
      <c r="K52" s="48"/>
      <c r="L52" s="48"/>
      <c r="M52" s="48"/>
      <c r="N52" s="48"/>
      <c r="O52" s="48"/>
      <c r="P52" s="48"/>
      <c r="Q52" s="48"/>
      <c r="R52" s="48"/>
    </row>
    <row r="53" spans="1:18" ht="14.5" hidden="1" thickBot="1" x14ac:dyDescent="0.35">
      <c r="A53" s="46"/>
      <c r="B53" s="48" t="s">
        <v>56</v>
      </c>
      <c r="C53" s="105">
        <f>$C$43*$C$49*52</f>
        <v>0</v>
      </c>
      <c r="D53" s="81"/>
      <c r="E53" s="83"/>
      <c r="F53" s="48"/>
      <c r="G53" s="83"/>
      <c r="H53" s="83"/>
      <c r="I53" s="48"/>
      <c r="J53" s="48"/>
      <c r="K53" s="48"/>
      <c r="L53" s="48"/>
      <c r="M53" s="48"/>
      <c r="N53" s="48"/>
      <c r="O53" s="48"/>
      <c r="P53" s="48"/>
      <c r="Q53" s="48"/>
      <c r="R53" s="48"/>
    </row>
    <row r="54" spans="1:18" ht="15" hidden="1" thickBot="1" x14ac:dyDescent="0.4">
      <c r="A54" s="46"/>
      <c r="B54" s="48" t="s">
        <v>57</v>
      </c>
      <c r="C54" s="105" cm="1">
        <f t="array" ref="C54">IF(C36="Yes", MIN(C53,120%*14.63*C49*C45*52), (
  _xlfn.IFS(AND($C$47&lt;14.64,$C$21=100),(C32*C49*C45*C47*52),
         AND($C$47&gt;14.63,$C$21=100),(14.63*$C$45*C49*52*$C$32),
         AND($C$47&lt;14.64,$C$21=72),(MIN($C$21,$C$45*$C$49*2)*C32*C47*(52/2)),
         AND($C$47&gt;14.64,$C$21=72), ((MIN($C$21,$C$45*$C$49*2)*14.63*C32*26)))))</f>
        <v>0</v>
      </c>
      <c r="D54" s="84"/>
      <c r="E54" s="71" t="s">
        <v>58</v>
      </c>
      <c r="F54" s="48"/>
      <c r="G54" s="83"/>
      <c r="H54" s="83"/>
      <c r="I54" s="48"/>
      <c r="J54" s="48"/>
      <c r="K54" s="48"/>
      <c r="L54" s="48"/>
      <c r="M54" s="48"/>
      <c r="N54" s="48"/>
      <c r="O54" s="48"/>
      <c r="P54" s="48"/>
      <c r="Q54" s="48"/>
      <c r="R54" s="48"/>
    </row>
    <row r="55" spans="1:18" ht="14.5" hidden="1" thickBot="1" x14ac:dyDescent="0.35">
      <c r="A55" s="46"/>
      <c r="B55" s="67" t="s">
        <v>59</v>
      </c>
      <c r="C55" s="105">
        <f>SUM(C56:C57)</f>
        <v>0</v>
      </c>
      <c r="D55" s="81"/>
      <c r="E55" s="83"/>
      <c r="F55" s="48"/>
      <c r="G55" s="48"/>
      <c r="H55" s="48"/>
      <c r="I55" s="48"/>
      <c r="J55" s="83"/>
      <c r="K55" s="48"/>
      <c r="L55" s="48"/>
      <c r="M55" s="48"/>
      <c r="N55" s="48"/>
      <c r="O55" s="48"/>
      <c r="P55" s="48"/>
      <c r="Q55" s="48"/>
      <c r="R55" s="48"/>
    </row>
    <row r="56" spans="1:18" ht="14.5" hidden="1" thickBot="1" x14ac:dyDescent="0.35">
      <c r="A56" s="46"/>
      <c r="B56" s="68" t="s">
        <v>60</v>
      </c>
      <c r="C56" s="105">
        <f>IF(C36="Yes",0,
        IF(C32&gt;90%, MIN(C45,11)*MIN(C47,14.63)*C49*52*(1-C32), MIN(C45,11)*MIN(C47,14.63)*C49*52*10%))</f>
        <v>0</v>
      </c>
      <c r="D56" s="81"/>
      <c r="E56" s="83"/>
      <c r="F56" s="48"/>
      <c r="G56" s="48"/>
      <c r="H56" s="48"/>
      <c r="I56" s="48"/>
      <c r="J56" s="83"/>
      <c r="K56" s="48"/>
      <c r="L56" s="48"/>
      <c r="M56" s="48"/>
      <c r="N56" s="48"/>
      <c r="O56" s="48"/>
      <c r="P56" s="48"/>
      <c r="Q56" s="48"/>
      <c r="R56" s="48"/>
    </row>
    <row r="57" spans="1:18" ht="14.5" hidden="1" thickBot="1" x14ac:dyDescent="0.35">
      <c r="A57" s="46"/>
      <c r="B57" s="68" t="s">
        <v>61</v>
      </c>
      <c r="C57" s="105">
        <f>IF(C36="Yes",0, IF(AND(C49&gt;3,C21&lt;100),MAX(C49*MIN(C45,11)*2-C21,0)*C32*MIN(C47,14.63)*26,0))</f>
        <v>0</v>
      </c>
      <c r="D57" s="81"/>
      <c r="E57" s="83"/>
      <c r="F57" s="48"/>
      <c r="G57" s="48"/>
      <c r="H57" s="48"/>
      <c r="I57" s="48"/>
      <c r="J57" s="83"/>
      <c r="K57" s="48"/>
      <c r="L57" s="48"/>
      <c r="M57" s="48"/>
      <c r="N57" s="48"/>
      <c r="O57" s="48"/>
      <c r="P57" s="48"/>
      <c r="Q57" s="48"/>
      <c r="R57" s="48"/>
    </row>
    <row r="58" spans="1:18" ht="14.5" hidden="1" thickBot="1" x14ac:dyDescent="0.35">
      <c r="A58" s="46"/>
      <c r="B58" s="69" t="s">
        <v>62</v>
      </c>
      <c r="C58" s="105">
        <f>ROUND(C53-C54-C55,0)</f>
        <v>0</v>
      </c>
      <c r="D58" s="81"/>
      <c r="E58" s="83"/>
      <c r="F58" s="48"/>
      <c r="G58" s="48"/>
      <c r="H58" s="48"/>
      <c r="I58" s="48"/>
      <c r="J58" s="83"/>
      <c r="K58" s="48"/>
      <c r="L58" s="48"/>
      <c r="M58" s="48"/>
      <c r="N58" s="48"/>
      <c r="O58" s="48"/>
      <c r="P58" s="48"/>
      <c r="Q58" s="48"/>
      <c r="R58" s="48"/>
    </row>
    <row r="59" spans="1:18" ht="12" hidden="1" customHeight="1" x14ac:dyDescent="0.3">
      <c r="A59" s="46"/>
      <c r="B59" s="48"/>
      <c r="C59" s="48"/>
      <c r="D59" s="48"/>
      <c r="E59" s="48"/>
      <c r="F59" s="48"/>
      <c r="G59" s="85"/>
      <c r="H59" s="85"/>
      <c r="I59" s="48"/>
      <c r="J59" s="83"/>
      <c r="K59" s="48"/>
      <c r="L59" s="48"/>
      <c r="M59" s="48"/>
      <c r="N59" s="48"/>
      <c r="O59" s="48"/>
      <c r="P59" s="48"/>
      <c r="Q59" s="48"/>
      <c r="R59" s="48"/>
    </row>
    <row r="60" spans="1:18" ht="12" customHeight="1" thickBot="1" x14ac:dyDescent="0.35">
      <c r="A60" s="46"/>
      <c r="B60" s="48"/>
      <c r="C60" s="48"/>
      <c r="D60" s="48"/>
      <c r="E60" s="48"/>
      <c r="F60" s="48"/>
      <c r="G60" s="85"/>
      <c r="H60" s="85"/>
      <c r="I60" s="48"/>
      <c r="J60" s="83"/>
      <c r="K60" s="48"/>
      <c r="L60" s="48"/>
      <c r="M60" s="48"/>
      <c r="N60" s="48"/>
      <c r="O60" s="48"/>
      <c r="P60" s="48"/>
      <c r="Q60" s="48"/>
      <c r="R60" s="48"/>
    </row>
    <row r="61" spans="1:18" ht="16.5" customHeight="1" thickBot="1" x14ac:dyDescent="0.35">
      <c r="A61" s="46"/>
      <c r="B61" s="48" t="s">
        <v>63</v>
      </c>
      <c r="C61" s="99">
        <f>C53/4</f>
        <v>0</v>
      </c>
      <c r="D61" s="48"/>
      <c r="E61" s="48"/>
      <c r="F61" s="48"/>
      <c r="G61" s="85"/>
      <c r="H61" s="85"/>
      <c r="I61" s="48"/>
      <c r="J61" s="83"/>
      <c r="K61" s="48"/>
      <c r="L61" s="48"/>
      <c r="M61" s="48"/>
      <c r="N61" s="48"/>
      <c r="O61" s="48"/>
      <c r="P61" s="48"/>
      <c r="Q61" s="48"/>
      <c r="R61" s="48"/>
    </row>
    <row r="62" spans="1:18" ht="14.5" customHeight="1" thickBot="1" x14ac:dyDescent="0.35">
      <c r="A62" s="46"/>
      <c r="B62" s="48" t="s">
        <v>64</v>
      </c>
      <c r="C62" s="99">
        <f>C54/4</f>
        <v>0</v>
      </c>
      <c r="D62" s="48"/>
      <c r="E62" s="48"/>
      <c r="F62" s="48"/>
      <c r="G62" s="85"/>
      <c r="H62" s="85"/>
      <c r="I62" s="48"/>
      <c r="J62" s="83"/>
      <c r="K62" s="48"/>
      <c r="L62" s="48"/>
      <c r="M62" s="48"/>
      <c r="N62" s="48"/>
      <c r="O62" s="48"/>
      <c r="P62" s="48"/>
      <c r="Q62" s="48"/>
      <c r="R62" s="48"/>
    </row>
    <row r="63" spans="1:18" ht="14.5" customHeight="1" thickBot="1" x14ac:dyDescent="0.35">
      <c r="A63" s="46"/>
      <c r="B63" s="48" t="s">
        <v>65</v>
      </c>
      <c r="C63" s="99">
        <f>C55/4</f>
        <v>0</v>
      </c>
      <c r="D63" s="48"/>
      <c r="E63" s="48"/>
      <c r="F63" s="48"/>
      <c r="G63" s="85"/>
      <c r="H63" s="85"/>
      <c r="I63" s="48"/>
      <c r="J63" s="83"/>
      <c r="K63" s="48"/>
      <c r="L63" s="48"/>
      <c r="M63" s="48"/>
      <c r="N63" s="48"/>
      <c r="O63" s="48"/>
      <c r="P63" s="48"/>
      <c r="Q63" s="48"/>
      <c r="R63" s="48"/>
    </row>
    <row r="64" spans="1:18" ht="14.5" customHeight="1" thickBot="1" x14ac:dyDescent="0.35">
      <c r="A64" s="46"/>
      <c r="B64" s="70" t="s">
        <v>66</v>
      </c>
      <c r="C64" s="100">
        <f>ROUND(C61-C62-C63, 0)</f>
        <v>0</v>
      </c>
      <c r="D64" s="48"/>
      <c r="E64" s="48"/>
      <c r="F64" s="48"/>
      <c r="G64" s="85"/>
      <c r="H64" s="85"/>
      <c r="I64" s="48"/>
      <c r="J64" s="83"/>
      <c r="K64" s="48"/>
      <c r="L64" s="48"/>
      <c r="M64" s="48"/>
      <c r="N64" s="48"/>
      <c r="O64" s="48"/>
      <c r="P64" s="48"/>
      <c r="Q64" s="48"/>
      <c r="R64" s="48"/>
    </row>
    <row r="65" spans="1:18" ht="12" customHeight="1" thickBot="1" x14ac:dyDescent="0.35">
      <c r="A65" s="46"/>
      <c r="B65" s="48"/>
      <c r="C65" s="48"/>
      <c r="D65" s="48"/>
      <c r="E65" s="48"/>
      <c r="F65" s="48"/>
      <c r="G65" s="85"/>
      <c r="H65" s="85"/>
      <c r="I65" s="48"/>
      <c r="J65" s="83"/>
      <c r="K65" s="48"/>
      <c r="L65" s="48"/>
      <c r="M65" s="48"/>
      <c r="N65" s="48"/>
      <c r="O65" s="48"/>
      <c r="P65" s="48"/>
      <c r="Q65" s="48"/>
      <c r="R65" s="48"/>
    </row>
    <row r="66" spans="1:18" ht="14.5" thickBot="1" x14ac:dyDescent="0.35">
      <c r="A66" s="46"/>
      <c r="B66" s="48" t="s">
        <v>67</v>
      </c>
      <c r="C66" s="99">
        <f>C53/26</f>
        <v>0</v>
      </c>
      <c r="D66" s="81"/>
      <c r="E66" s="48"/>
      <c r="F66" s="48"/>
      <c r="G66" s="48"/>
      <c r="H66" s="48"/>
      <c r="I66" s="48"/>
      <c r="J66" s="48"/>
      <c r="K66" s="48"/>
      <c r="L66" s="48"/>
      <c r="M66" s="48"/>
      <c r="N66" s="48"/>
      <c r="O66" s="48"/>
      <c r="P66" s="48"/>
      <c r="Q66" s="48"/>
      <c r="R66" s="48"/>
    </row>
    <row r="67" spans="1:18" ht="14.5" thickBot="1" x14ac:dyDescent="0.35">
      <c r="A67" s="46"/>
      <c r="B67" s="48" t="s">
        <v>68</v>
      </c>
      <c r="C67" s="99">
        <f>C54/26</f>
        <v>0</v>
      </c>
      <c r="D67" s="81"/>
      <c r="E67" s="48"/>
      <c r="F67" s="48"/>
      <c r="G67" s="48"/>
      <c r="H67" s="48"/>
      <c r="I67" s="48"/>
      <c r="J67" s="48"/>
      <c r="K67" s="48"/>
      <c r="L67" s="48"/>
      <c r="M67" s="48"/>
      <c r="N67" s="48"/>
      <c r="O67" s="48"/>
      <c r="P67" s="48"/>
      <c r="Q67" s="48"/>
      <c r="R67" s="48"/>
    </row>
    <row r="68" spans="1:18" ht="14.5" thickBot="1" x14ac:dyDescent="0.35">
      <c r="A68" s="46"/>
      <c r="B68" s="48" t="s">
        <v>69</v>
      </c>
      <c r="C68" s="99">
        <f>C55/26</f>
        <v>0</v>
      </c>
      <c r="D68" s="81"/>
      <c r="E68" s="48"/>
      <c r="F68" s="48"/>
      <c r="G68" s="48"/>
      <c r="H68" s="48"/>
      <c r="I68" s="48"/>
      <c r="J68" s="48"/>
      <c r="K68" s="48"/>
      <c r="L68" s="48"/>
      <c r="M68" s="48"/>
      <c r="N68" s="48"/>
      <c r="O68" s="48"/>
      <c r="P68" s="48"/>
      <c r="Q68" s="48"/>
      <c r="R68" s="48"/>
    </row>
    <row r="69" spans="1:18" ht="14.5" hidden="1" thickBot="1" x14ac:dyDescent="0.35">
      <c r="A69" s="46"/>
      <c r="B69" s="48"/>
      <c r="C69" s="101"/>
      <c r="D69" s="81"/>
      <c r="E69" s="48"/>
      <c r="F69" s="48"/>
      <c r="G69" s="48"/>
      <c r="H69" s="48"/>
      <c r="I69" s="48"/>
      <c r="J69" s="48"/>
      <c r="K69" s="48"/>
      <c r="L69" s="48"/>
      <c r="M69" s="48"/>
      <c r="N69" s="48"/>
      <c r="O69" s="48"/>
      <c r="P69" s="48"/>
      <c r="Q69" s="48"/>
      <c r="R69" s="48"/>
    </row>
    <row r="70" spans="1:18" ht="17.149999999999999" customHeight="1" thickBot="1" x14ac:dyDescent="0.35">
      <c r="A70" s="46"/>
      <c r="B70" s="70" t="s">
        <v>70</v>
      </c>
      <c r="C70" s="100">
        <f>ROUND(C66-C67-C68, 0)</f>
        <v>0</v>
      </c>
      <c r="D70" s="81"/>
      <c r="E70" s="48"/>
      <c r="F70" s="48"/>
      <c r="G70" s="48"/>
      <c r="H70" s="48"/>
      <c r="I70" s="48"/>
      <c r="J70" s="48"/>
      <c r="K70" s="48"/>
      <c r="L70" s="48"/>
      <c r="M70" s="48"/>
      <c r="N70" s="48"/>
      <c r="O70" s="48"/>
      <c r="P70" s="48"/>
      <c r="Q70" s="48"/>
      <c r="R70" s="48"/>
    </row>
    <row r="71" spans="1:18" ht="14.5" thickBot="1" x14ac:dyDescent="0.35">
      <c r="A71" s="46"/>
      <c r="B71" s="46"/>
      <c r="C71" s="74"/>
      <c r="D71" s="48"/>
      <c r="E71" s="48"/>
      <c r="F71" s="48"/>
      <c r="G71" s="48"/>
      <c r="H71" s="48"/>
      <c r="I71" s="83"/>
      <c r="J71" s="48"/>
      <c r="K71" s="48"/>
      <c r="L71" s="48"/>
      <c r="M71" s="48"/>
      <c r="N71" s="48"/>
      <c r="O71" s="48"/>
      <c r="P71" s="48"/>
      <c r="Q71" s="48"/>
      <c r="R71" s="48"/>
    </row>
    <row r="72" spans="1:18" ht="14.5" hidden="1" thickBot="1" x14ac:dyDescent="0.35">
      <c r="A72" s="46"/>
      <c r="B72" s="69" t="s">
        <v>71</v>
      </c>
      <c r="C72" s="102">
        <f>C68/(C49*2)</f>
        <v>0</v>
      </c>
      <c r="D72" s="81"/>
      <c r="E72" s="83"/>
      <c r="F72" s="48"/>
      <c r="G72" s="48"/>
      <c r="H72" s="48"/>
      <c r="I72" s="48"/>
      <c r="J72" s="48"/>
      <c r="K72" s="48"/>
      <c r="L72" s="48"/>
      <c r="M72" s="48"/>
      <c r="N72" s="48"/>
      <c r="O72" s="48"/>
      <c r="P72" s="48"/>
      <c r="Q72" s="48"/>
      <c r="R72" s="48"/>
    </row>
    <row r="73" spans="1:18" ht="17.149999999999999" customHeight="1" thickBot="1" x14ac:dyDescent="0.35">
      <c r="A73" s="46"/>
      <c r="B73" s="65" t="s">
        <v>72</v>
      </c>
      <c r="C73" s="100">
        <f>C70/(C49*2)</f>
        <v>0</v>
      </c>
      <c r="D73" s="81"/>
      <c r="E73" s="48"/>
      <c r="F73" s="48"/>
      <c r="G73" s="48"/>
      <c r="H73" s="48"/>
      <c r="I73" s="48"/>
      <c r="J73" s="48"/>
      <c r="K73" s="48"/>
      <c r="L73" s="48"/>
      <c r="M73" s="48"/>
      <c r="N73" s="48"/>
      <c r="O73" s="48"/>
      <c r="P73" s="48"/>
      <c r="Q73" s="48"/>
      <c r="R73" s="48"/>
    </row>
    <row r="74" spans="1:18" x14ac:dyDescent="0.3">
      <c r="A74" s="46"/>
      <c r="B74" s="48"/>
      <c r="C74" s="74"/>
      <c r="D74" s="48"/>
      <c r="E74" s="48"/>
      <c r="F74" s="48"/>
      <c r="G74" s="48"/>
      <c r="H74" s="48"/>
      <c r="I74" s="48"/>
      <c r="J74" s="48"/>
      <c r="K74" s="48"/>
      <c r="L74" s="48"/>
      <c r="M74" s="48"/>
      <c r="N74" s="48"/>
      <c r="O74" s="48"/>
      <c r="P74" s="48"/>
      <c r="Q74" s="48"/>
      <c r="R74" s="48"/>
    </row>
    <row r="75" spans="1:18" hidden="1" x14ac:dyDescent="0.3">
      <c r="A75" s="46"/>
      <c r="B75" s="48"/>
      <c r="C75" s="74"/>
      <c r="D75" s="48"/>
      <c r="E75" s="48"/>
      <c r="F75" s="48"/>
      <c r="G75" s="48"/>
      <c r="H75" s="48"/>
      <c r="I75" s="48"/>
      <c r="J75" s="48"/>
      <c r="K75" s="48"/>
      <c r="L75" s="48"/>
      <c r="M75" s="48"/>
      <c r="N75" s="48"/>
      <c r="O75" s="48"/>
      <c r="P75" s="48"/>
      <c r="Q75" s="48"/>
      <c r="R75" s="48"/>
    </row>
    <row r="76" spans="1:18" ht="18" hidden="1" x14ac:dyDescent="0.4">
      <c r="A76" s="46"/>
      <c r="B76" s="52" t="s">
        <v>73</v>
      </c>
      <c r="C76" s="74"/>
      <c r="D76" s="48"/>
      <c r="E76" s="48"/>
      <c r="F76" s="48"/>
      <c r="G76" s="48"/>
      <c r="H76" s="48"/>
      <c r="I76" s="48"/>
      <c r="J76" s="48"/>
      <c r="K76" s="48"/>
      <c r="L76" s="48"/>
      <c r="M76" s="48"/>
      <c r="N76" s="48"/>
      <c r="O76" s="48"/>
      <c r="P76" s="48"/>
      <c r="Q76" s="48"/>
      <c r="R76" s="48"/>
    </row>
    <row r="77" spans="1:18" hidden="1" x14ac:dyDescent="0.3">
      <c r="A77" s="46"/>
      <c r="B77" s="48"/>
      <c r="C77" s="74"/>
      <c r="D77" s="48"/>
      <c r="E77" s="48"/>
      <c r="F77" s="48"/>
      <c r="G77" s="48"/>
      <c r="H77" s="48"/>
      <c r="I77" s="48"/>
      <c r="J77" s="48"/>
      <c r="K77" s="48"/>
      <c r="L77" s="48"/>
      <c r="M77" s="48"/>
      <c r="N77" s="48"/>
      <c r="O77" s="48"/>
      <c r="P77" s="48"/>
      <c r="Q77" s="48"/>
      <c r="R77" s="48"/>
    </row>
    <row r="78" spans="1:18" ht="14.5" hidden="1" x14ac:dyDescent="0.35">
      <c r="A78" s="46"/>
      <c r="B78" s="71" t="s">
        <v>74</v>
      </c>
      <c r="C78" s="74"/>
      <c r="D78" s="48"/>
      <c r="E78" s="48"/>
      <c r="F78" s="48"/>
      <c r="G78" s="48"/>
      <c r="H78" s="48"/>
      <c r="I78" s="48"/>
      <c r="J78" s="48"/>
      <c r="K78" s="48"/>
      <c r="L78" s="48"/>
      <c r="M78" s="48"/>
      <c r="N78" s="48"/>
      <c r="O78" s="48"/>
      <c r="P78" s="48"/>
      <c r="Q78" s="48"/>
      <c r="R78" s="48"/>
    </row>
    <row r="79" spans="1:18" hidden="1" x14ac:dyDescent="0.3">
      <c r="A79" s="46"/>
      <c r="B79" s="48"/>
      <c r="C79" s="74"/>
      <c r="D79" s="48"/>
      <c r="E79" s="48"/>
      <c r="F79" s="48"/>
      <c r="G79" s="48"/>
      <c r="H79" s="48"/>
      <c r="I79" s="48"/>
      <c r="J79" s="48"/>
      <c r="K79" s="48"/>
      <c r="L79" s="48"/>
      <c r="M79" s="48"/>
      <c r="N79" s="48"/>
      <c r="O79" s="48"/>
      <c r="P79" s="48"/>
      <c r="Q79" s="48"/>
      <c r="R79" s="48"/>
    </row>
    <row r="80" spans="1:18" ht="336.5" hidden="1" thickBot="1" x14ac:dyDescent="0.35">
      <c r="A80" s="46"/>
      <c r="B80" s="69" t="s">
        <v>30</v>
      </c>
      <c r="C80" s="69" t="s">
        <v>32</v>
      </c>
      <c r="D80" s="69" t="s">
        <v>75</v>
      </c>
      <c r="E80" s="86" t="s">
        <v>34</v>
      </c>
      <c r="F80" s="69" t="s">
        <v>35</v>
      </c>
      <c r="G80" s="69" t="s">
        <v>40</v>
      </c>
      <c r="H80" s="87" t="s">
        <v>42</v>
      </c>
      <c r="I80" s="69" t="s">
        <v>37</v>
      </c>
      <c r="J80" s="88" t="s">
        <v>76</v>
      </c>
      <c r="K80" s="54" t="s">
        <v>48</v>
      </c>
      <c r="L80" s="88" t="s">
        <v>77</v>
      </c>
      <c r="M80" s="54" t="s">
        <v>59</v>
      </c>
      <c r="N80" s="48"/>
      <c r="O80" s="48"/>
      <c r="P80" s="48"/>
      <c r="Q80" s="48"/>
      <c r="R80" s="48"/>
    </row>
    <row r="81" spans="1:18" ht="14.5" hidden="1" thickBot="1" x14ac:dyDescent="0.35">
      <c r="A81" s="46"/>
      <c r="B81" s="72" t="str">
        <f>C27</f>
        <v>Yes</v>
      </c>
      <c r="C81" s="103" t="str">
        <f>C27</f>
        <v>Yes</v>
      </c>
      <c r="D81" s="72">
        <f>C21</f>
        <v>72</v>
      </c>
      <c r="E81" s="89">
        <f>C30</f>
        <v>0</v>
      </c>
      <c r="F81" s="90">
        <f>C32</f>
        <v>0.9</v>
      </c>
      <c r="G81" s="72" t="str">
        <f>C36</f>
        <v>No</v>
      </c>
      <c r="H81" s="91" t="str">
        <f>C38</f>
        <v>No</v>
      </c>
      <c r="I81" s="91" t="str">
        <f>C34</f>
        <v>Yes</v>
      </c>
      <c r="J81" s="92">
        <f>C43</f>
        <v>0</v>
      </c>
      <c r="K81" s="72">
        <f>C45</f>
        <v>0</v>
      </c>
      <c r="L81" s="72">
        <f>C49</f>
        <v>3</v>
      </c>
      <c r="M81" s="93">
        <f>C55</f>
        <v>0</v>
      </c>
      <c r="N81" s="48"/>
      <c r="O81" s="48"/>
      <c r="P81" s="48"/>
      <c r="Q81" s="48"/>
      <c r="R81" s="48"/>
    </row>
    <row r="82" spans="1:18" x14ac:dyDescent="0.3">
      <c r="A82" s="46"/>
      <c r="B82" s="73"/>
      <c r="C82" s="74"/>
      <c r="D82" s="48"/>
      <c r="E82" s="48"/>
      <c r="F82" s="48"/>
      <c r="G82" s="48"/>
      <c r="H82" s="48"/>
      <c r="I82" s="48"/>
      <c r="J82" s="48"/>
      <c r="K82" s="48"/>
      <c r="L82" s="48"/>
      <c r="M82" s="48"/>
      <c r="N82" s="48"/>
      <c r="O82" s="48"/>
      <c r="P82" s="48"/>
      <c r="Q82" s="48"/>
      <c r="R82" s="48"/>
    </row>
    <row r="83" spans="1:18" x14ac:dyDescent="0.3">
      <c r="A83" s="46"/>
      <c r="B83" s="74"/>
      <c r="C83" s="74"/>
      <c r="D83" s="48"/>
      <c r="E83" s="48"/>
      <c r="F83" s="48"/>
      <c r="G83" s="48"/>
      <c r="H83" s="48"/>
      <c r="I83" s="48"/>
      <c r="J83" s="48"/>
      <c r="K83" s="48"/>
      <c r="L83" s="48"/>
      <c r="M83" s="48"/>
      <c r="N83" s="48"/>
      <c r="O83" s="48"/>
      <c r="P83" s="48"/>
      <c r="Q83" s="48"/>
      <c r="R83" s="48"/>
    </row>
    <row r="84" spans="1:18" x14ac:dyDescent="0.3">
      <c r="A84" s="46"/>
      <c r="B84" s="48"/>
      <c r="C84" s="74"/>
      <c r="D84" s="48"/>
      <c r="E84" s="48"/>
      <c r="F84" s="48"/>
      <c r="G84" s="48"/>
      <c r="H84" s="48"/>
      <c r="I84" s="48"/>
      <c r="J84" s="48"/>
      <c r="K84" s="48"/>
      <c r="L84" s="48"/>
      <c r="M84" s="48"/>
      <c r="N84" s="48"/>
      <c r="O84" s="48"/>
      <c r="P84" s="48"/>
      <c r="Q84" s="48"/>
      <c r="R84" s="48"/>
    </row>
    <row r="85" spans="1:18" x14ac:dyDescent="0.3">
      <c r="A85" s="46"/>
      <c r="B85" s="67"/>
      <c r="C85" s="74"/>
      <c r="D85" s="48"/>
      <c r="E85" s="48"/>
      <c r="F85" s="48"/>
      <c r="G85" s="48"/>
      <c r="H85" s="48"/>
      <c r="I85" s="48"/>
      <c r="J85" s="48"/>
      <c r="K85" s="48"/>
      <c r="L85" s="48"/>
      <c r="M85" s="48"/>
      <c r="N85" s="48"/>
      <c r="O85" s="48"/>
      <c r="P85" s="48"/>
      <c r="Q85" s="48"/>
      <c r="R85" s="48"/>
    </row>
    <row r="86" spans="1:18" x14ac:dyDescent="0.3">
      <c r="A86" s="46"/>
      <c r="B86" s="67"/>
      <c r="C86" s="104"/>
      <c r="D86" s="48"/>
      <c r="E86" s="48"/>
      <c r="F86" s="48"/>
      <c r="G86" s="48"/>
      <c r="H86" s="48"/>
      <c r="I86" s="48"/>
      <c r="J86" s="48"/>
      <c r="K86" s="48"/>
      <c r="L86" s="48"/>
      <c r="M86" s="48"/>
      <c r="N86" s="48"/>
      <c r="O86" s="48"/>
      <c r="P86" s="48"/>
      <c r="Q86" s="48"/>
      <c r="R86" s="48"/>
    </row>
    <row r="87" spans="1:18" x14ac:dyDescent="0.3">
      <c r="A87" s="46"/>
      <c r="B87" s="48"/>
      <c r="C87" s="74"/>
      <c r="D87" s="48"/>
      <c r="E87" s="48"/>
      <c r="F87" s="48"/>
      <c r="G87" s="48"/>
      <c r="H87" s="48"/>
      <c r="I87" s="48"/>
      <c r="J87" s="48"/>
      <c r="K87" s="48"/>
      <c r="L87" s="48"/>
      <c r="M87" s="48"/>
      <c r="N87" s="48"/>
      <c r="O87" s="48"/>
      <c r="P87" s="48"/>
      <c r="Q87" s="48"/>
      <c r="R87" s="48"/>
    </row>
    <row r="89" spans="1:18" x14ac:dyDescent="0.3">
      <c r="B89" s="32"/>
      <c r="C89" s="31"/>
    </row>
    <row r="90" spans="1:18" x14ac:dyDescent="0.3">
      <c r="B90" s="32"/>
      <c r="C90" s="31"/>
    </row>
    <row r="91" spans="1:18" x14ac:dyDescent="0.3">
      <c r="C91" s="31"/>
    </row>
    <row r="92" spans="1:18" x14ac:dyDescent="0.3">
      <c r="C92" s="31"/>
    </row>
    <row r="93" spans="1:18" x14ac:dyDescent="0.3">
      <c r="B93" s="35"/>
      <c r="C93" s="31"/>
    </row>
    <row r="94" spans="1:18" x14ac:dyDescent="0.3">
      <c r="B94" s="35"/>
      <c r="C94" s="31"/>
    </row>
    <row r="95" spans="1:18" x14ac:dyDescent="0.3">
      <c r="B95" s="32"/>
      <c r="C95" s="31"/>
    </row>
    <row r="96" spans="1:18" x14ac:dyDescent="0.3">
      <c r="B96" s="32"/>
      <c r="C96" s="31"/>
    </row>
    <row r="97" spans="2:3" x14ac:dyDescent="0.3">
      <c r="C97" s="31"/>
    </row>
    <row r="98" spans="2:3" x14ac:dyDescent="0.3">
      <c r="C98" s="31"/>
    </row>
    <row r="99" spans="2:3" x14ac:dyDescent="0.3">
      <c r="C99" s="31"/>
    </row>
    <row r="100" spans="2:3" x14ac:dyDescent="0.3">
      <c r="C100" s="31"/>
    </row>
    <row r="101" spans="2:3" x14ac:dyDescent="0.3">
      <c r="C101" s="31"/>
    </row>
    <row r="102" spans="2:3" x14ac:dyDescent="0.3">
      <c r="B102" s="45"/>
      <c r="C102" s="31"/>
    </row>
    <row r="103" spans="2:3" x14ac:dyDescent="0.3">
      <c r="B103" s="45"/>
      <c r="C103" s="31"/>
    </row>
    <row r="104" spans="2:3" x14ac:dyDescent="0.3">
      <c r="B104" s="45"/>
      <c r="C104" s="31"/>
    </row>
    <row r="105" spans="2:3" x14ac:dyDescent="0.3">
      <c r="C105" s="31"/>
    </row>
    <row r="106" spans="2:3" x14ac:dyDescent="0.3">
      <c r="C106" s="31"/>
    </row>
    <row r="107" spans="2:3" x14ac:dyDescent="0.3">
      <c r="C107" s="31"/>
    </row>
    <row r="108" spans="2:3" x14ac:dyDescent="0.3">
      <c r="C108" s="31"/>
    </row>
    <row r="109" spans="2:3" x14ac:dyDescent="0.3">
      <c r="C109" s="31"/>
    </row>
    <row r="117" spans="2:18" s="27" customFormat="1" x14ac:dyDescent="0.3">
      <c r="B117" s="31"/>
      <c r="C117" s="32"/>
      <c r="D117" s="31"/>
      <c r="E117" s="31"/>
      <c r="F117" s="31"/>
      <c r="G117" s="31"/>
      <c r="H117" s="31"/>
      <c r="I117" s="31"/>
      <c r="J117" s="31"/>
      <c r="K117" s="31"/>
      <c r="L117" s="31"/>
      <c r="M117" s="31"/>
      <c r="N117" s="31"/>
      <c r="O117" s="31"/>
      <c r="P117" s="31"/>
      <c r="Q117" s="31"/>
      <c r="R117" s="31"/>
    </row>
    <row r="118" spans="2:18" s="27" customFormat="1" x14ac:dyDescent="0.3">
      <c r="B118" s="31"/>
      <c r="C118" s="32"/>
      <c r="D118" s="31"/>
      <c r="E118" s="31"/>
      <c r="F118" s="31"/>
      <c r="G118" s="31"/>
      <c r="H118" s="31"/>
      <c r="I118" s="31"/>
      <c r="J118" s="31"/>
      <c r="K118" s="31"/>
      <c r="L118" s="31"/>
      <c r="M118" s="31"/>
      <c r="N118" s="31"/>
      <c r="O118" s="31"/>
      <c r="P118" s="31"/>
      <c r="Q118" s="31"/>
      <c r="R118" s="31"/>
    </row>
    <row r="119" spans="2:18" s="27" customFormat="1" x14ac:dyDescent="0.3">
      <c r="B119" s="31"/>
      <c r="C119" s="32"/>
      <c r="D119" s="31"/>
      <c r="E119" s="31"/>
      <c r="F119" s="31"/>
      <c r="G119" s="31"/>
      <c r="H119" s="31"/>
      <c r="I119" s="31"/>
      <c r="J119" s="31"/>
      <c r="K119" s="31"/>
      <c r="L119" s="31"/>
      <c r="M119" s="31"/>
      <c r="N119" s="31"/>
      <c r="O119" s="31"/>
      <c r="P119" s="31"/>
      <c r="Q119" s="31"/>
      <c r="R119" s="31"/>
    </row>
    <row r="120" spans="2:18" s="27" customFormat="1" x14ac:dyDescent="0.3">
      <c r="B120" s="31"/>
      <c r="C120" s="32"/>
      <c r="D120" s="31"/>
      <c r="E120" s="31"/>
      <c r="F120" s="31"/>
      <c r="G120" s="31"/>
      <c r="H120" s="31"/>
      <c r="I120" s="31"/>
      <c r="J120" s="31"/>
      <c r="K120" s="31"/>
      <c r="L120" s="31"/>
      <c r="M120" s="31"/>
      <c r="N120" s="31"/>
      <c r="O120" s="31"/>
      <c r="P120" s="31"/>
      <c r="Q120" s="31"/>
      <c r="R120" s="31"/>
    </row>
    <row r="121" spans="2:18" s="27" customFormat="1" x14ac:dyDescent="0.3">
      <c r="B121" s="31"/>
      <c r="C121" s="32"/>
      <c r="D121" s="31"/>
      <c r="E121" s="31"/>
      <c r="F121" s="31"/>
      <c r="G121" s="31"/>
      <c r="H121" s="31"/>
      <c r="I121" s="31"/>
      <c r="J121" s="31"/>
      <c r="K121" s="31"/>
      <c r="L121" s="31"/>
      <c r="M121" s="31"/>
      <c r="N121" s="31"/>
      <c r="O121" s="31"/>
      <c r="P121" s="31"/>
      <c r="Q121" s="31"/>
      <c r="R121" s="31"/>
    </row>
    <row r="122" spans="2:18" s="27" customFormat="1" x14ac:dyDescent="0.3">
      <c r="B122" s="31"/>
      <c r="C122" s="32"/>
      <c r="D122" s="31"/>
      <c r="E122" s="31"/>
      <c r="F122" s="31"/>
      <c r="G122" s="31"/>
      <c r="H122" s="31"/>
      <c r="I122" s="31"/>
      <c r="J122" s="31"/>
      <c r="K122" s="31"/>
      <c r="L122" s="31"/>
      <c r="M122" s="31"/>
      <c r="N122" s="31"/>
      <c r="O122" s="31"/>
      <c r="P122" s="31"/>
      <c r="Q122" s="31"/>
      <c r="R122" s="31"/>
    </row>
    <row r="123" spans="2:18" s="27" customFormat="1" x14ac:dyDescent="0.3">
      <c r="B123" s="31"/>
      <c r="C123" s="32"/>
      <c r="D123" s="31"/>
      <c r="E123" s="31"/>
      <c r="F123" s="31"/>
      <c r="G123" s="31"/>
      <c r="H123" s="31"/>
      <c r="I123" s="31"/>
      <c r="J123" s="31"/>
      <c r="K123" s="31"/>
      <c r="L123" s="31"/>
      <c r="M123" s="31"/>
      <c r="N123" s="31"/>
      <c r="O123" s="31"/>
      <c r="P123" s="31"/>
      <c r="Q123" s="31"/>
      <c r="R123" s="31"/>
    </row>
    <row r="124" spans="2:18" s="27" customFormat="1" x14ac:dyDescent="0.3">
      <c r="B124" s="31"/>
      <c r="C124" s="32"/>
      <c r="D124" s="31"/>
      <c r="E124" s="31"/>
      <c r="F124" s="31"/>
      <c r="G124" s="31"/>
      <c r="H124" s="31"/>
      <c r="I124" s="31"/>
      <c r="J124" s="31"/>
      <c r="K124" s="31"/>
      <c r="L124" s="31"/>
      <c r="M124" s="31"/>
      <c r="N124" s="31"/>
      <c r="O124" s="31"/>
      <c r="P124" s="31"/>
      <c r="Q124" s="31"/>
      <c r="R124" s="31"/>
    </row>
    <row r="125" spans="2:18" s="27" customFormat="1" x14ac:dyDescent="0.3">
      <c r="B125" s="31"/>
      <c r="C125" s="32"/>
      <c r="D125" s="31"/>
      <c r="E125" s="31"/>
      <c r="F125" s="31"/>
      <c r="G125" s="31"/>
      <c r="H125" s="31"/>
      <c r="I125" s="31"/>
      <c r="J125" s="31"/>
      <c r="K125" s="31"/>
      <c r="L125" s="31"/>
      <c r="M125" s="31"/>
      <c r="N125" s="31"/>
      <c r="O125" s="31"/>
      <c r="P125" s="31"/>
      <c r="Q125" s="31"/>
      <c r="R125" s="31"/>
    </row>
    <row r="126" spans="2:18" s="27" customFormat="1" x14ac:dyDescent="0.3">
      <c r="B126" s="31"/>
      <c r="C126" s="32"/>
      <c r="D126" s="31"/>
      <c r="E126" s="31"/>
      <c r="F126" s="31"/>
      <c r="G126" s="31"/>
      <c r="H126" s="31"/>
      <c r="I126" s="31"/>
      <c r="J126" s="31"/>
      <c r="K126" s="31"/>
      <c r="L126" s="31"/>
      <c r="M126" s="31"/>
      <c r="N126" s="31"/>
      <c r="O126" s="31"/>
      <c r="P126" s="31"/>
      <c r="Q126" s="31"/>
      <c r="R126" s="31"/>
    </row>
    <row r="127" spans="2:18" s="27" customFormat="1" x14ac:dyDescent="0.3">
      <c r="B127" s="31"/>
      <c r="C127" s="32"/>
      <c r="D127" s="31"/>
      <c r="E127" s="31"/>
      <c r="F127" s="31"/>
      <c r="G127" s="31"/>
      <c r="H127" s="31"/>
      <c r="I127" s="31"/>
      <c r="J127" s="31"/>
      <c r="K127" s="31"/>
      <c r="L127" s="31"/>
      <c r="M127" s="31"/>
      <c r="N127" s="31"/>
      <c r="O127" s="31"/>
      <c r="P127" s="31"/>
      <c r="Q127" s="31"/>
      <c r="R127" s="31"/>
    </row>
    <row r="128" spans="2:18" s="27" customFormat="1" x14ac:dyDescent="0.3">
      <c r="B128" s="31"/>
      <c r="C128" s="32"/>
      <c r="D128" s="31"/>
      <c r="E128" s="31"/>
      <c r="F128" s="31"/>
      <c r="G128" s="31"/>
      <c r="H128" s="31"/>
      <c r="I128" s="31"/>
      <c r="J128" s="31"/>
      <c r="K128" s="31"/>
      <c r="L128" s="31"/>
      <c r="M128" s="31"/>
      <c r="N128" s="31"/>
      <c r="O128" s="31"/>
      <c r="P128" s="31"/>
      <c r="Q128" s="31"/>
      <c r="R128" s="31"/>
    </row>
  </sheetData>
  <sheetProtection sheet="1" objects="1" scenarios="1"/>
  <mergeCells count="3">
    <mergeCell ref="E21:P21"/>
    <mergeCell ref="E32:P32"/>
    <mergeCell ref="E36:R36"/>
  </mergeCells>
  <conditionalFormatting sqref="A25:B25 E25:N25">
    <cfRule type="expression" dxfId="141" priority="4">
      <formula>$C$23="No"</formula>
    </cfRule>
  </conditionalFormatting>
  <conditionalFormatting sqref="A27:B27 A30:B30">
    <cfRule type="expression" dxfId="140" priority="2">
      <formula>$C$23="Yes"</formula>
    </cfRule>
  </conditionalFormatting>
  <conditionalFormatting sqref="A25:N25">
    <cfRule type="expression" dxfId="139" priority="5">
      <formula>$C$23="No"</formula>
    </cfRule>
  </conditionalFormatting>
  <conditionalFormatting sqref="A27:P30">
    <cfRule type="expression" dxfId="138" priority="6">
      <formula>$C$23="yes"</formula>
    </cfRule>
  </conditionalFormatting>
  <conditionalFormatting sqref="B29">
    <cfRule type="expression" dxfId="137" priority="12">
      <formula>$C$27="Yes"</formula>
    </cfRule>
  </conditionalFormatting>
  <conditionalFormatting sqref="B38">
    <cfRule type="expression" dxfId="136" priority="10">
      <formula>$C$36="Yes"</formula>
    </cfRule>
  </conditionalFormatting>
  <conditionalFormatting sqref="C25">
    <cfRule type="expression" dxfId="135" priority="3">
      <formula>$C$23="No"</formula>
    </cfRule>
  </conditionalFormatting>
  <conditionalFormatting sqref="C27 C30">
    <cfRule type="expression" dxfId="134" priority="1">
      <formula>$C$23="Yes"</formula>
    </cfRule>
  </conditionalFormatting>
  <conditionalFormatting sqref="C29">
    <cfRule type="expression" dxfId="133" priority="13">
      <formula>$C$27="Yes"</formula>
    </cfRule>
  </conditionalFormatting>
  <conditionalFormatting sqref="C34">
    <cfRule type="expression" dxfId="132" priority="19">
      <formula>$C$34="Yes"</formula>
    </cfRule>
    <cfRule type="expression" dxfId="131" priority="20">
      <formula>$C$34="No"</formula>
    </cfRule>
  </conditionalFormatting>
  <conditionalFormatting sqref="C38">
    <cfRule type="expression" dxfId="130" priority="7">
      <formula>$C$36="Yes"</formula>
    </cfRule>
  </conditionalFormatting>
  <conditionalFormatting sqref="E15">
    <cfRule type="expression" dxfId="129" priority="16">
      <formula>$C$15="Yes"</formula>
    </cfRule>
    <cfRule type="expression" dxfId="128" priority="17">
      <formula>$C$17="No"</formula>
    </cfRule>
  </conditionalFormatting>
  <conditionalFormatting sqref="E17">
    <cfRule type="expression" dxfId="127" priority="18">
      <formula>$C$17="Yes"</formula>
    </cfRule>
  </conditionalFormatting>
  <conditionalFormatting sqref="E19">
    <cfRule type="expression" dxfId="126" priority="15">
      <formula>$C$19="No"</formula>
    </cfRule>
  </conditionalFormatting>
  <conditionalFormatting sqref="E27:E28">
    <cfRule type="expression" dxfId="125" priority="14">
      <formula>$C$27="Yes"</formula>
    </cfRule>
  </conditionalFormatting>
  <conditionalFormatting sqref="E30">
    <cfRule type="expression" dxfId="124" priority="11">
      <formula>$C$30&gt;133280</formula>
    </cfRule>
  </conditionalFormatting>
  <conditionalFormatting sqref="E34">
    <cfRule type="expression" dxfId="123" priority="8">
      <formula>$C$34="No"</formula>
    </cfRule>
  </conditionalFormatting>
  <conditionalFormatting sqref="E38">
    <cfRule type="expression" dxfId="122" priority="9">
      <formula>$C$38="Yes"</formula>
    </cfRule>
  </conditionalFormatting>
  <hyperlinks>
    <hyperlink ref="C7" location="'Preschool Plus Fee Relief'!C30" display="here" xr:uid="{F9160015-299E-4493-8F14-3C0F2DE017AF}"/>
  </hyperlinks>
  <pageMargins left="0.7" right="0.7" top="0.75" bottom="0.75" header="0.3" footer="0.3"/>
  <headerFooter>
    <oddHeader>&amp;C&amp;"Arial"&amp;12&amp;KA80000 OFFICIAL&amp;1#_x000D_</oddHeader>
  </headerFooter>
  <ignoredErrors>
    <ignoredError sqref="A66:A67 A15:A59" numberStoredAsText="1"/>
  </ignoredErrors>
  <extLst>
    <ext xmlns:x14="http://schemas.microsoft.com/office/spreadsheetml/2009/9/main" uri="{CCE6A557-97BC-4b89-ADB6-D9C93CAAB3DF}">
      <x14:dataValidations xmlns:xm="http://schemas.microsoft.com/office/excel/2006/main" count="4">
        <x14:dataValidation type="list" allowBlank="1" showInputMessage="1" showErrorMessage="1" xr:uid="{EA8B26E7-951A-47F1-AD1B-73A0A54F79FC}">
          <x14:formula1>
            <xm:f>Lists!$H$3:$H$4</xm:f>
          </x14:formula1>
          <xm:sqref>C49 L81</xm:sqref>
        </x14:dataValidation>
        <x14:dataValidation type="list" allowBlank="1" showInputMessage="1" showErrorMessage="1" xr:uid="{739B7314-8388-4BB1-A929-2E141BF885D1}">
          <x14:formula1>
            <xm:f>Lists!$B$3:$B$4</xm:f>
          </x14:formula1>
          <xm:sqref>C21:C22 D81</xm:sqref>
        </x14:dataValidation>
        <x14:dataValidation type="list" allowBlank="1" showInputMessage="1" showErrorMessage="1" xr:uid="{83DDA286-F040-45D5-91E5-F58DF18B8F02}">
          <x14:formula1>
            <xm:f>Lists!$C$3:$C$4</xm:f>
          </x14:formula1>
          <xm:sqref>G81 C36 C38</xm:sqref>
        </x14:dataValidation>
        <x14:dataValidation type="list" allowBlank="1" showInputMessage="1" showErrorMessage="1" xr:uid="{068BF164-9A59-4BE6-9806-1AF12C6868E7}">
          <x14:formula1>
            <xm:f>Lists!$A$3:$A$4</xm:f>
          </x14:formula1>
          <xm:sqref>C17 C15 C19 C27:C29 B81:C81 C23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417A2-7438-4E1E-A41C-9C8A23D96A0A}">
  <sheetPr>
    <tabColor theme="4"/>
  </sheetPr>
  <dimension ref="A1:R128"/>
  <sheetViews>
    <sheetView showGridLines="0" zoomScale="72" zoomScaleNormal="90" workbookViewId="0"/>
  </sheetViews>
  <sheetFormatPr defaultColWidth="8.81640625" defaultRowHeight="14" x14ac:dyDescent="0.3"/>
  <cols>
    <col min="1" max="1" width="3.54296875" style="27" customWidth="1"/>
    <col min="2" max="2" width="105.453125" style="31" customWidth="1"/>
    <col min="3" max="3" width="19.26953125" style="32" customWidth="1"/>
    <col min="4" max="4" width="5.81640625" style="31" customWidth="1"/>
    <col min="5" max="5" width="12.26953125" style="31" customWidth="1"/>
    <col min="6" max="6" width="12.1796875" style="31" customWidth="1"/>
    <col min="7" max="7" width="11.81640625" style="31" bestFit="1" customWidth="1"/>
    <col min="8" max="8" width="11.81640625" style="31" customWidth="1"/>
    <col min="9" max="9" width="12.26953125" style="31" bestFit="1" customWidth="1"/>
    <col min="10" max="10" width="11.81640625" style="31" bestFit="1" customWidth="1"/>
    <col min="11" max="11" width="8.81640625" style="31"/>
    <col min="12" max="12" width="13.81640625" style="31" customWidth="1"/>
    <col min="13" max="13" width="12.7265625" style="31" customWidth="1"/>
    <col min="14" max="14" width="10.54296875" style="31" customWidth="1"/>
    <col min="15" max="15" width="27.81640625" style="31" customWidth="1"/>
    <col min="16" max="16" width="8.81640625" style="31" customWidth="1"/>
    <col min="17" max="16384" width="8.81640625" style="31"/>
  </cols>
  <sheetData>
    <row r="1" spans="1:18" ht="33" customHeight="1" thickBot="1" x14ac:dyDescent="0.55000000000000004">
      <c r="A1" s="46"/>
      <c r="B1" s="47" t="s">
        <v>1</v>
      </c>
      <c r="C1" s="28" t="s">
        <v>2</v>
      </c>
      <c r="D1" s="28"/>
      <c r="E1" s="29"/>
      <c r="F1" s="29"/>
      <c r="G1" s="30"/>
      <c r="H1" s="76"/>
      <c r="I1" s="76"/>
      <c r="J1" s="76"/>
      <c r="K1" s="76"/>
      <c r="L1" s="76"/>
      <c r="M1" s="48"/>
      <c r="N1" s="48"/>
      <c r="O1" s="48"/>
      <c r="P1" s="48"/>
      <c r="Q1" s="48"/>
      <c r="R1" s="48"/>
    </row>
    <row r="2" spans="1:18" ht="14.5" thickTop="1" x14ac:dyDescent="0.3">
      <c r="A2" s="46"/>
      <c r="B2" s="48"/>
      <c r="C2" s="74"/>
      <c r="D2" s="48"/>
      <c r="E2" s="48"/>
      <c r="F2" s="48"/>
      <c r="G2" s="48"/>
      <c r="H2" s="48"/>
      <c r="I2" s="48"/>
      <c r="J2" s="48"/>
      <c r="K2" s="48"/>
      <c r="L2" s="48"/>
      <c r="M2" s="48"/>
      <c r="N2" s="48"/>
      <c r="O2" s="48"/>
      <c r="P2" s="48"/>
      <c r="Q2" s="48"/>
      <c r="R2" s="48"/>
    </row>
    <row r="3" spans="1:18" x14ac:dyDescent="0.3">
      <c r="A3" s="46"/>
      <c r="B3" s="48" t="s">
        <v>78</v>
      </c>
      <c r="C3" s="74"/>
      <c r="D3" s="48"/>
      <c r="E3" s="48"/>
      <c r="F3" s="48"/>
      <c r="G3" s="48"/>
      <c r="H3" s="48"/>
      <c r="I3" s="48"/>
      <c r="J3" s="48"/>
      <c r="K3" s="48"/>
      <c r="L3" s="48"/>
      <c r="M3" s="48"/>
      <c r="N3" s="48"/>
      <c r="O3" s="48"/>
      <c r="P3" s="48"/>
      <c r="Q3" s="48"/>
      <c r="R3" s="48"/>
    </row>
    <row r="4" spans="1:18" x14ac:dyDescent="0.3">
      <c r="A4" s="46"/>
      <c r="B4" s="48"/>
      <c r="C4" s="74"/>
      <c r="D4" s="48"/>
      <c r="E4" s="48"/>
      <c r="F4" s="48"/>
      <c r="G4" s="48"/>
      <c r="H4" s="48"/>
      <c r="I4" s="48"/>
      <c r="J4" s="48"/>
      <c r="K4" s="48"/>
      <c r="L4" s="48"/>
      <c r="M4" s="48"/>
      <c r="N4" s="48"/>
      <c r="O4" s="48"/>
      <c r="P4" s="48"/>
      <c r="Q4" s="48"/>
      <c r="R4" s="48"/>
    </row>
    <row r="5" spans="1:18" x14ac:dyDescent="0.3">
      <c r="A5" s="46"/>
      <c r="B5" s="46" t="s">
        <v>5</v>
      </c>
      <c r="C5" s="74"/>
      <c r="D5" s="48"/>
      <c r="E5" s="48"/>
      <c r="F5" s="48"/>
      <c r="G5" s="48"/>
      <c r="H5" s="48"/>
      <c r="I5" s="48"/>
      <c r="J5" s="48"/>
      <c r="K5" s="48"/>
      <c r="L5" s="48"/>
      <c r="M5" s="48"/>
      <c r="N5" s="48"/>
      <c r="O5" s="48"/>
      <c r="P5" s="48"/>
      <c r="Q5" s="48"/>
      <c r="R5" s="48"/>
    </row>
    <row r="6" spans="1:18" hidden="1" x14ac:dyDescent="0.3">
      <c r="A6" s="46"/>
      <c r="B6" s="48"/>
      <c r="C6" s="74"/>
      <c r="D6" s="48"/>
      <c r="E6" s="48"/>
      <c r="F6" s="48"/>
      <c r="G6" s="48"/>
      <c r="H6" s="48"/>
      <c r="I6" s="48"/>
      <c r="J6" s="48"/>
      <c r="K6" s="48"/>
      <c r="L6" s="48"/>
      <c r="M6" s="48"/>
      <c r="N6" s="48"/>
      <c r="O6" s="48"/>
      <c r="P6" s="48"/>
      <c r="Q6" s="48"/>
      <c r="R6" s="48"/>
    </row>
    <row r="7" spans="1:18" hidden="1" x14ac:dyDescent="0.3">
      <c r="A7" s="46"/>
      <c r="B7" s="48" t="s">
        <v>6</v>
      </c>
      <c r="C7" s="75" t="s">
        <v>7</v>
      </c>
      <c r="D7" s="48"/>
      <c r="E7" s="48"/>
      <c r="F7" s="48"/>
      <c r="G7" s="48"/>
      <c r="H7" s="48"/>
      <c r="I7" s="48"/>
      <c r="J7" s="48"/>
      <c r="K7" s="48"/>
      <c r="L7" s="48"/>
      <c r="M7" s="48"/>
      <c r="N7" s="48"/>
      <c r="O7" s="48"/>
      <c r="P7" s="48"/>
      <c r="Q7" s="48"/>
      <c r="R7" s="48"/>
    </row>
    <row r="8" spans="1:18" ht="17.149999999999999" customHeight="1" thickBot="1" x14ac:dyDescent="0.35">
      <c r="A8" s="46"/>
      <c r="B8" s="46"/>
      <c r="C8" s="74"/>
      <c r="D8" s="48"/>
      <c r="E8" s="48"/>
      <c r="F8" s="48"/>
      <c r="G8" s="48"/>
      <c r="H8" s="48"/>
      <c r="I8" s="48"/>
      <c r="J8" s="48"/>
      <c r="K8" s="48"/>
      <c r="L8" s="48"/>
      <c r="M8" s="48"/>
      <c r="N8" s="48"/>
      <c r="O8" s="48"/>
      <c r="P8" s="48"/>
      <c r="Q8" s="48"/>
      <c r="R8" s="48"/>
    </row>
    <row r="9" spans="1:18" ht="17.5" customHeight="1" thickBot="1" x14ac:dyDescent="0.35">
      <c r="A9" s="46"/>
      <c r="B9" s="49" t="s">
        <v>8</v>
      </c>
      <c r="C9" s="48"/>
      <c r="D9" s="48"/>
      <c r="E9" s="48"/>
      <c r="F9" s="48"/>
      <c r="G9" s="48"/>
      <c r="H9" s="48"/>
      <c r="I9" s="48"/>
      <c r="J9" s="48"/>
      <c r="K9" s="48"/>
      <c r="L9" s="48"/>
      <c r="M9" s="48"/>
      <c r="N9" s="48"/>
      <c r="O9" s="48"/>
      <c r="P9" s="48"/>
      <c r="Q9" s="48"/>
      <c r="R9" s="48"/>
    </row>
    <row r="10" spans="1:18" ht="17.5" customHeight="1" thickBot="1" x14ac:dyDescent="0.35">
      <c r="A10" s="46"/>
      <c r="B10" s="50" t="s">
        <v>9</v>
      </c>
      <c r="C10" s="48"/>
      <c r="D10" s="48"/>
      <c r="E10" s="48"/>
      <c r="F10" s="48"/>
      <c r="G10" s="48"/>
      <c r="H10" s="48"/>
      <c r="I10" s="48"/>
      <c r="J10" s="48"/>
      <c r="K10" s="48"/>
      <c r="L10" s="48"/>
      <c r="M10" s="48"/>
      <c r="N10" s="48"/>
      <c r="O10" s="48"/>
      <c r="P10" s="48"/>
      <c r="Q10" s="48"/>
      <c r="R10" s="48"/>
    </row>
    <row r="11" spans="1:18" ht="17.5" customHeight="1" thickBot="1" x14ac:dyDescent="0.35">
      <c r="A11" s="46"/>
      <c r="B11" s="51" t="s">
        <v>10</v>
      </c>
      <c r="C11" s="48"/>
      <c r="D11" s="48"/>
      <c r="E11" s="48"/>
      <c r="F11" s="48"/>
      <c r="G11" s="48"/>
      <c r="H11" s="48"/>
      <c r="I11" s="48"/>
      <c r="J11" s="48"/>
      <c r="K11" s="48"/>
      <c r="L11" s="48"/>
      <c r="M11" s="48"/>
      <c r="N11" s="48"/>
      <c r="O11" s="48"/>
      <c r="P11" s="48"/>
      <c r="Q11" s="48"/>
      <c r="R11" s="48"/>
    </row>
    <row r="12" spans="1:18" x14ac:dyDescent="0.3">
      <c r="A12" s="46"/>
      <c r="B12" s="48"/>
      <c r="C12" s="74"/>
      <c r="D12" s="48"/>
      <c r="E12" s="48"/>
      <c r="F12" s="48"/>
      <c r="G12" s="48"/>
      <c r="H12" s="48"/>
      <c r="I12" s="48"/>
      <c r="J12" s="48"/>
      <c r="K12" s="48"/>
      <c r="L12" s="48"/>
      <c r="M12" s="48"/>
      <c r="N12" s="48"/>
      <c r="O12" s="48"/>
      <c r="P12" s="48"/>
      <c r="Q12" s="48"/>
      <c r="R12" s="48"/>
    </row>
    <row r="13" spans="1:18" ht="18" x14ac:dyDescent="0.4">
      <c r="A13" s="46"/>
      <c r="B13" s="52" t="s">
        <v>11</v>
      </c>
      <c r="C13" s="74"/>
      <c r="D13" s="48"/>
      <c r="E13" s="48"/>
      <c r="F13" s="48"/>
      <c r="G13" s="48"/>
      <c r="H13" s="48"/>
      <c r="I13" s="48"/>
      <c r="J13" s="48"/>
      <c r="K13" s="48"/>
      <c r="L13" s="48"/>
      <c r="M13" s="48"/>
      <c r="N13" s="48"/>
      <c r="O13" s="48"/>
      <c r="P13" s="48"/>
      <c r="Q13" s="48"/>
      <c r="R13" s="48"/>
    </row>
    <row r="14" spans="1:18" ht="14.5" thickBot="1" x14ac:dyDescent="0.35">
      <c r="A14" s="46"/>
      <c r="B14" s="53"/>
      <c r="C14" s="74"/>
      <c r="D14" s="48"/>
      <c r="E14" s="48"/>
      <c r="F14" s="48"/>
      <c r="G14" s="48"/>
      <c r="H14" s="48"/>
      <c r="I14" s="48"/>
      <c r="J14" s="48"/>
      <c r="K14" s="48"/>
      <c r="L14" s="48"/>
      <c r="M14" s="48"/>
      <c r="N14" s="48"/>
      <c r="O14" s="48"/>
      <c r="P14" s="48"/>
      <c r="Q14" s="48"/>
      <c r="R14" s="48"/>
    </row>
    <row r="15" spans="1:18" ht="18" customHeight="1" thickBot="1" x14ac:dyDescent="0.4">
      <c r="A15" s="46" t="s">
        <v>12</v>
      </c>
      <c r="B15" s="46" t="s">
        <v>13</v>
      </c>
      <c r="C15" s="33" t="s">
        <v>14</v>
      </c>
      <c r="D15" s="48"/>
      <c r="E15" s="71" t="s">
        <v>15</v>
      </c>
      <c r="F15" s="48"/>
      <c r="G15" s="48"/>
      <c r="H15" s="48"/>
      <c r="I15" s="48"/>
      <c r="J15" s="48"/>
      <c r="K15" s="48"/>
      <c r="L15" s="48"/>
      <c r="M15" s="48"/>
      <c r="N15" s="48"/>
      <c r="O15" s="48"/>
      <c r="P15" s="48"/>
      <c r="Q15" s="48"/>
      <c r="R15" s="48"/>
    </row>
    <row r="16" spans="1:18" ht="15" thickBot="1" x14ac:dyDescent="0.4">
      <c r="A16" s="46"/>
      <c r="B16" s="53"/>
      <c r="C16" s="74"/>
      <c r="D16" s="48"/>
      <c r="E16" s="48"/>
      <c r="F16" s="48"/>
      <c r="G16" s="48"/>
      <c r="H16" s="78"/>
      <c r="I16" s="48"/>
      <c r="J16" s="48"/>
      <c r="K16" s="48"/>
      <c r="L16" s="48"/>
      <c r="M16" s="48"/>
      <c r="N16" s="48"/>
      <c r="O16" s="48"/>
      <c r="P16" s="48"/>
      <c r="Q16" s="48"/>
      <c r="R16" s="48"/>
    </row>
    <row r="17" spans="1:18" ht="17.5" customHeight="1" thickBot="1" x14ac:dyDescent="0.4">
      <c r="A17" s="46" t="s">
        <v>16</v>
      </c>
      <c r="B17" s="54" t="s">
        <v>17</v>
      </c>
      <c r="C17" s="33" t="s">
        <v>14</v>
      </c>
      <c r="D17" s="48"/>
      <c r="E17" s="71" t="s">
        <v>18</v>
      </c>
      <c r="F17" s="48"/>
      <c r="G17" s="48"/>
      <c r="H17" s="48"/>
      <c r="I17" s="48"/>
      <c r="J17" s="48"/>
      <c r="K17" s="48"/>
      <c r="L17" s="48"/>
      <c r="M17" s="48"/>
      <c r="N17" s="48"/>
      <c r="O17" s="48"/>
      <c r="P17" s="48"/>
      <c r="Q17" s="48"/>
      <c r="R17" s="48"/>
    </row>
    <row r="18" spans="1:18" ht="14.5" thickBot="1" x14ac:dyDescent="0.35">
      <c r="A18" s="46"/>
      <c r="B18" s="46"/>
      <c r="C18" s="74"/>
      <c r="D18" s="48"/>
      <c r="E18" s="48"/>
      <c r="F18" s="48"/>
      <c r="G18" s="48"/>
      <c r="H18" s="48"/>
      <c r="I18" s="48"/>
      <c r="J18" s="48"/>
      <c r="K18" s="48"/>
      <c r="L18" s="48"/>
      <c r="M18" s="48"/>
      <c r="N18" s="48"/>
      <c r="O18" s="48"/>
      <c r="P18" s="48"/>
      <c r="Q18" s="48"/>
      <c r="R18" s="48"/>
    </row>
    <row r="19" spans="1:18" ht="18" customHeight="1" thickBot="1" x14ac:dyDescent="0.4">
      <c r="A19" s="55" t="s">
        <v>19</v>
      </c>
      <c r="B19" s="46" t="s">
        <v>20</v>
      </c>
      <c r="C19" s="33" t="s">
        <v>21</v>
      </c>
      <c r="D19" s="48"/>
      <c r="E19" s="71" t="s">
        <v>22</v>
      </c>
      <c r="F19" s="48"/>
      <c r="G19" s="48"/>
      <c r="H19" s="48"/>
      <c r="I19" s="48"/>
      <c r="J19" s="48"/>
      <c r="K19" s="48"/>
      <c r="L19" s="48"/>
      <c r="M19" s="48"/>
      <c r="N19" s="48"/>
      <c r="O19" s="48"/>
      <c r="P19" s="48"/>
      <c r="Q19" s="48"/>
      <c r="R19" s="48"/>
    </row>
    <row r="20" spans="1:18" ht="14.5" thickBot="1" x14ac:dyDescent="0.35">
      <c r="A20" s="46"/>
      <c r="B20" s="46"/>
      <c r="C20" s="74"/>
      <c r="D20" s="48"/>
      <c r="E20" s="48"/>
      <c r="F20" s="48"/>
      <c r="G20" s="48"/>
      <c r="H20" s="48"/>
      <c r="I20" s="48"/>
      <c r="J20" s="48"/>
      <c r="K20" s="48"/>
      <c r="L20" s="48"/>
      <c r="M20" s="48"/>
      <c r="N20" s="48"/>
      <c r="O20" s="48"/>
      <c r="P20" s="48"/>
      <c r="Q20" s="48"/>
      <c r="R20" s="48"/>
    </row>
    <row r="21" spans="1:18" ht="73.5" customHeight="1" thickBot="1" x14ac:dyDescent="0.35">
      <c r="A21" s="56" t="s">
        <v>23</v>
      </c>
      <c r="B21" s="57" t="s">
        <v>24</v>
      </c>
      <c r="C21" s="33">
        <v>72</v>
      </c>
      <c r="D21" s="79"/>
      <c r="E21" s="107" t="s">
        <v>25</v>
      </c>
      <c r="F21" s="107"/>
      <c r="G21" s="107"/>
      <c r="H21" s="107"/>
      <c r="I21" s="107"/>
      <c r="J21" s="107"/>
      <c r="K21" s="107"/>
      <c r="L21" s="107"/>
      <c r="M21" s="107"/>
      <c r="N21" s="107"/>
      <c r="O21" s="107"/>
      <c r="P21" s="107"/>
      <c r="Q21" s="48"/>
      <c r="R21" s="48"/>
    </row>
    <row r="22" spans="1:18" ht="17.5" customHeight="1" thickBot="1" x14ac:dyDescent="0.35">
      <c r="A22" s="46"/>
      <c r="B22" s="57"/>
      <c r="C22" s="94"/>
      <c r="D22" s="79"/>
      <c r="E22" s="69"/>
      <c r="F22" s="69"/>
      <c r="G22" s="69"/>
      <c r="H22" s="69"/>
      <c r="I22" s="69"/>
      <c r="J22" s="69"/>
      <c r="K22" s="69"/>
      <c r="L22" s="69"/>
      <c r="M22" s="69"/>
      <c r="N22" s="69"/>
      <c r="O22" s="69"/>
      <c r="P22" s="69"/>
      <c r="Q22" s="48"/>
      <c r="R22" s="48"/>
    </row>
    <row r="23" spans="1:18" ht="17.5" customHeight="1" thickBot="1" x14ac:dyDescent="0.35">
      <c r="A23" s="46"/>
      <c r="B23" s="46" t="s">
        <v>26</v>
      </c>
      <c r="C23" s="33" t="s">
        <v>14</v>
      </c>
      <c r="D23" s="48"/>
      <c r="E23" s="48"/>
      <c r="F23" s="48"/>
      <c r="G23" s="48"/>
      <c r="H23" s="48"/>
      <c r="I23" s="48"/>
      <c r="J23" s="48"/>
      <c r="K23" s="48"/>
      <c r="L23" s="48"/>
      <c r="M23" s="48"/>
      <c r="N23" s="48"/>
      <c r="O23" s="48"/>
      <c r="P23" s="48"/>
      <c r="Q23" s="48"/>
      <c r="R23" s="48"/>
    </row>
    <row r="24" spans="1:18" ht="14.5" thickBot="1" x14ac:dyDescent="0.35">
      <c r="A24" s="46"/>
      <c r="B24" s="46"/>
      <c r="C24" s="74"/>
      <c r="D24" s="48"/>
      <c r="E24" s="48"/>
      <c r="F24" s="48"/>
      <c r="G24" s="48"/>
      <c r="H24" s="48"/>
      <c r="I24" s="48"/>
      <c r="J24" s="48"/>
      <c r="K24" s="48"/>
      <c r="L24" s="48"/>
      <c r="M24" s="48"/>
      <c r="N24" s="48"/>
      <c r="O24" s="48"/>
      <c r="P24" s="48"/>
      <c r="Q24" s="48"/>
      <c r="R24" s="48"/>
    </row>
    <row r="25" spans="1:18" ht="17.149999999999999" customHeight="1" thickBot="1" x14ac:dyDescent="0.35">
      <c r="A25" s="55" t="s">
        <v>27</v>
      </c>
      <c r="B25" s="46" t="s">
        <v>28</v>
      </c>
      <c r="C25" s="36"/>
      <c r="D25" s="48"/>
      <c r="E25" s="46" t="s">
        <v>101</v>
      </c>
      <c r="F25" s="48"/>
      <c r="G25" s="48"/>
      <c r="H25" s="48"/>
      <c r="I25" s="48"/>
      <c r="J25" s="48"/>
      <c r="K25" s="48"/>
      <c r="L25" s="48"/>
      <c r="M25" s="48"/>
      <c r="N25" s="48"/>
      <c r="O25" s="48"/>
      <c r="P25" s="48"/>
      <c r="Q25" s="48"/>
      <c r="R25" s="48"/>
    </row>
    <row r="26" spans="1:18" ht="15.65" customHeight="1" thickBot="1" x14ac:dyDescent="0.35">
      <c r="A26" s="46"/>
      <c r="B26" s="46"/>
      <c r="C26" s="74"/>
      <c r="D26" s="48"/>
      <c r="E26" s="48"/>
      <c r="F26" s="48"/>
      <c r="G26" s="48"/>
      <c r="H26" s="48"/>
      <c r="I26" s="48"/>
      <c r="J26" s="48"/>
      <c r="K26" s="48"/>
      <c r="L26" s="48"/>
      <c r="M26" s="48"/>
      <c r="N26" s="48"/>
      <c r="O26" s="48"/>
      <c r="P26" s="48"/>
      <c r="Q26" s="48"/>
      <c r="R26" s="48"/>
    </row>
    <row r="27" spans="1:18" ht="19" customHeight="1" thickBot="1" x14ac:dyDescent="0.4">
      <c r="A27" s="55" t="s">
        <v>29</v>
      </c>
      <c r="B27" s="46" t="s">
        <v>30</v>
      </c>
      <c r="C27" s="33" t="s">
        <v>14</v>
      </c>
      <c r="D27" s="48"/>
      <c r="E27" s="71" t="s">
        <v>31</v>
      </c>
      <c r="F27" s="48"/>
      <c r="G27" s="48"/>
      <c r="H27" s="48"/>
      <c r="I27" s="48"/>
      <c r="J27" s="48"/>
      <c r="K27" s="48"/>
      <c r="L27" s="48"/>
      <c r="M27" s="48"/>
      <c r="N27" s="48"/>
      <c r="O27" s="48"/>
      <c r="P27" s="48"/>
      <c r="Q27" s="48"/>
      <c r="R27" s="48"/>
    </row>
    <row r="28" spans="1:18" ht="8.15" customHeight="1" x14ac:dyDescent="0.35">
      <c r="A28" s="46"/>
      <c r="B28" s="46"/>
      <c r="C28" s="34"/>
      <c r="D28" s="48"/>
      <c r="E28" s="71"/>
      <c r="F28" s="48"/>
      <c r="G28" s="48"/>
      <c r="H28" s="48"/>
      <c r="I28" s="48"/>
      <c r="J28" s="48"/>
      <c r="K28" s="48"/>
      <c r="L28" s="48"/>
      <c r="M28" s="48"/>
      <c r="N28" s="48"/>
      <c r="O28" s="48"/>
      <c r="P28" s="48"/>
      <c r="Q28" s="48"/>
      <c r="R28" s="48"/>
    </row>
    <row r="29" spans="1:18" ht="27.65" customHeight="1" thickBot="1" x14ac:dyDescent="0.35">
      <c r="A29" s="46"/>
      <c r="B29" s="58" t="s">
        <v>32</v>
      </c>
      <c r="C29" s="37" t="s">
        <v>14</v>
      </c>
      <c r="D29" s="48"/>
      <c r="E29" s="48"/>
      <c r="F29" s="48"/>
      <c r="G29" s="48"/>
      <c r="H29" s="48"/>
      <c r="I29" s="48"/>
      <c r="J29" s="48"/>
      <c r="K29" s="48"/>
      <c r="L29" s="48"/>
      <c r="M29" s="48"/>
      <c r="N29" s="48"/>
      <c r="O29" s="48"/>
      <c r="P29" s="48"/>
      <c r="Q29" s="48"/>
      <c r="R29" s="48"/>
    </row>
    <row r="30" spans="1:18" ht="17.5" customHeight="1" thickBot="1" x14ac:dyDescent="0.4">
      <c r="A30" s="55" t="s">
        <v>33</v>
      </c>
      <c r="B30" s="57" t="s">
        <v>34</v>
      </c>
      <c r="C30" s="38"/>
      <c r="D30" s="48"/>
      <c r="E30" s="80" t="s">
        <v>79</v>
      </c>
      <c r="F30" s="48"/>
      <c r="G30" s="48"/>
      <c r="H30" s="48"/>
      <c r="I30" s="48"/>
      <c r="J30" s="48"/>
      <c r="K30" s="48"/>
      <c r="L30" s="48"/>
      <c r="M30" s="48"/>
      <c r="N30" s="48"/>
      <c r="O30" s="48"/>
      <c r="P30" s="48"/>
      <c r="Q30" s="48"/>
      <c r="R30" s="48"/>
    </row>
    <row r="31" spans="1:18" ht="27" customHeight="1" thickBot="1" x14ac:dyDescent="0.35">
      <c r="A31" s="46"/>
      <c r="B31" s="46"/>
      <c r="C31" s="95"/>
      <c r="D31" s="48"/>
      <c r="E31" s="48"/>
      <c r="F31" s="48"/>
      <c r="G31" s="48"/>
      <c r="H31" s="48"/>
      <c r="I31" s="48"/>
      <c r="J31" s="48"/>
      <c r="K31" s="48"/>
      <c r="L31" s="48"/>
      <c r="M31" s="48"/>
      <c r="N31" s="48"/>
      <c r="O31" s="48"/>
      <c r="P31" s="48"/>
      <c r="Q31" s="48"/>
      <c r="R31" s="48"/>
    </row>
    <row r="32" spans="1:18" ht="33.65" customHeight="1" thickBot="1" x14ac:dyDescent="0.35">
      <c r="A32" s="46"/>
      <c r="B32" s="59" t="s">
        <v>35</v>
      </c>
      <c r="C32" s="96" cm="1">
        <f t="array" ref="C32">IF(C25&gt;0,C25,(_xlfn.IFS(C27="Yes",IF(C30&lt;85279,0.9,0.9-(C30-85279)/5000/100),
AND(C27="No",C29="Yes"),_xlfn.IFS(C30&lt;143273,0.95,
AND(C30&lt;188273,C30&gt;143273),(0.95-(C30-143273)/3000/100),
AND(C30&gt;188273,C30&lt;267563),0.8,
AND(C30&gt;267563,C30&lt;357563),(0.8-(C30-267563)/3000/100),
AND(C30&gt;357563,C30&lt;367563),0.5,
C30&gt;367563,0.9-(C30-85279)/5000/100),
AND(C27="No",C29="No"),IF(C30&lt;85279,0.9,0.9-(C30-85279)/5000/100))))</f>
        <v>0.9</v>
      </c>
      <c r="D32" s="81"/>
      <c r="E32" s="108" t="s">
        <v>36</v>
      </c>
      <c r="F32" s="108"/>
      <c r="G32" s="108"/>
      <c r="H32" s="108"/>
      <c r="I32" s="108"/>
      <c r="J32" s="108"/>
      <c r="K32" s="108"/>
      <c r="L32" s="108"/>
      <c r="M32" s="108"/>
      <c r="N32" s="108"/>
      <c r="O32" s="108"/>
      <c r="P32" s="108"/>
      <c r="Q32" s="46"/>
      <c r="R32" s="48"/>
    </row>
    <row r="33" spans="1:18" ht="24.65" customHeight="1" thickBot="1" x14ac:dyDescent="0.35">
      <c r="A33" s="46"/>
      <c r="B33" s="46"/>
      <c r="C33" s="40"/>
      <c r="D33" s="48"/>
      <c r="E33" s="82"/>
      <c r="F33" s="48"/>
      <c r="G33" s="48"/>
      <c r="H33" s="48"/>
      <c r="I33" s="48"/>
      <c r="J33" s="48"/>
      <c r="K33" s="48"/>
      <c r="L33" s="48"/>
      <c r="M33" s="48"/>
      <c r="N33" s="48"/>
      <c r="O33" s="48"/>
      <c r="P33" s="48"/>
      <c r="Q33" s="48"/>
      <c r="R33" s="48"/>
    </row>
    <row r="34" spans="1:18" ht="17.149999999999999" customHeight="1" thickBot="1" x14ac:dyDescent="0.4">
      <c r="A34" s="46"/>
      <c r="B34" s="54" t="s">
        <v>37</v>
      </c>
      <c r="C34" s="97" t="str">
        <f>IF(AND(C32&gt;=80%, C15="Yes", C17="Yes", C19="No"),"Yes","No")</f>
        <v>Yes</v>
      </c>
      <c r="D34" s="81"/>
      <c r="E34" s="80" t="s">
        <v>38</v>
      </c>
      <c r="F34" s="48"/>
      <c r="G34" s="48"/>
      <c r="H34" s="48"/>
      <c r="I34" s="48"/>
      <c r="J34" s="48"/>
      <c r="K34" s="48"/>
      <c r="L34" s="48"/>
      <c r="M34" s="48"/>
      <c r="N34" s="48"/>
      <c r="O34" s="48"/>
      <c r="P34" s="48"/>
      <c r="Q34" s="48"/>
      <c r="R34" s="48"/>
    </row>
    <row r="35" spans="1:18" ht="14.5" thickBot="1" x14ac:dyDescent="0.35">
      <c r="A35" s="46"/>
      <c r="B35" s="46"/>
      <c r="C35" s="41"/>
      <c r="D35" s="48"/>
      <c r="E35" s="48"/>
      <c r="F35" s="48"/>
      <c r="G35" s="48"/>
      <c r="H35" s="48"/>
      <c r="I35" s="48"/>
      <c r="J35" s="48"/>
      <c r="K35" s="48"/>
      <c r="L35" s="48"/>
      <c r="M35" s="48"/>
      <c r="N35" s="48"/>
      <c r="O35" s="48"/>
      <c r="P35" s="48"/>
      <c r="Q35" s="48"/>
      <c r="R35" s="48"/>
    </row>
    <row r="36" spans="1:18" ht="35.5" customHeight="1" thickBot="1" x14ac:dyDescent="0.35">
      <c r="A36" s="60" t="s">
        <v>39</v>
      </c>
      <c r="B36" s="61" t="s">
        <v>40</v>
      </c>
      <c r="C36" s="33" t="s">
        <v>21</v>
      </c>
      <c r="D36" s="48"/>
      <c r="E36" s="109" t="s">
        <v>41</v>
      </c>
      <c r="F36" s="109"/>
      <c r="G36" s="109"/>
      <c r="H36" s="109"/>
      <c r="I36" s="109"/>
      <c r="J36" s="109"/>
      <c r="K36" s="109"/>
      <c r="L36" s="109"/>
      <c r="M36" s="109"/>
      <c r="N36" s="109"/>
      <c r="O36" s="109"/>
      <c r="P36" s="109"/>
      <c r="Q36" s="109"/>
      <c r="R36" s="109"/>
    </row>
    <row r="37" spans="1:18" x14ac:dyDescent="0.3">
      <c r="A37" s="46"/>
      <c r="B37" s="54"/>
      <c r="D37" s="48"/>
      <c r="E37" s="48"/>
      <c r="F37" s="48"/>
      <c r="G37" s="48"/>
      <c r="H37" s="48"/>
      <c r="I37" s="48"/>
      <c r="J37" s="48"/>
      <c r="K37" s="48"/>
      <c r="L37" s="48"/>
      <c r="M37" s="48"/>
      <c r="N37" s="48"/>
      <c r="O37" s="48"/>
      <c r="P37" s="48"/>
      <c r="Q37" s="48"/>
      <c r="R37" s="48"/>
    </row>
    <row r="38" spans="1:18" ht="33" customHeight="1" x14ac:dyDescent="0.35">
      <c r="A38" s="62"/>
      <c r="B38" s="63" t="s">
        <v>42</v>
      </c>
      <c r="C38" s="42" t="s">
        <v>21</v>
      </c>
      <c r="D38" s="48"/>
      <c r="E38" s="80" t="s">
        <v>43</v>
      </c>
      <c r="F38" s="48"/>
      <c r="G38" s="48"/>
      <c r="H38" s="48"/>
      <c r="I38" s="48"/>
      <c r="J38" s="48"/>
      <c r="K38" s="48"/>
      <c r="L38" s="48"/>
      <c r="M38" s="48"/>
      <c r="N38" s="48"/>
      <c r="O38" s="48"/>
      <c r="P38" s="48"/>
      <c r="Q38" s="48"/>
      <c r="R38" s="48"/>
    </row>
    <row r="39" spans="1:18" hidden="1" x14ac:dyDescent="0.3">
      <c r="A39" s="46"/>
      <c r="B39" s="48"/>
      <c r="C39" s="39"/>
      <c r="D39" s="48"/>
      <c r="E39" s="48"/>
      <c r="F39" s="48"/>
      <c r="G39" s="48"/>
      <c r="H39" s="48"/>
      <c r="I39" s="48"/>
      <c r="J39" s="48"/>
      <c r="K39" s="48"/>
      <c r="L39" s="48"/>
      <c r="M39" s="48"/>
      <c r="N39" s="48"/>
      <c r="O39" s="48"/>
      <c r="P39" s="48"/>
      <c r="Q39" s="48"/>
      <c r="R39" s="48"/>
    </row>
    <row r="40" spans="1:18" ht="14.5" hidden="1" x14ac:dyDescent="0.35">
      <c r="A40" s="46"/>
      <c r="B40" s="48"/>
      <c r="C40" s="39"/>
      <c r="D40" s="48"/>
      <c r="E40" s="71"/>
      <c r="F40" s="48"/>
      <c r="G40" s="48"/>
      <c r="H40" s="48"/>
      <c r="I40" s="48"/>
      <c r="J40" s="48"/>
      <c r="K40" s="48"/>
      <c r="L40" s="48"/>
      <c r="M40" s="48"/>
      <c r="N40" s="48"/>
      <c r="O40" s="48"/>
      <c r="P40" s="48"/>
      <c r="Q40" s="48"/>
      <c r="R40" s="48"/>
    </row>
    <row r="41" spans="1:18" ht="18" x14ac:dyDescent="0.4">
      <c r="A41" s="46"/>
      <c r="B41" s="52" t="s">
        <v>44</v>
      </c>
      <c r="C41" s="39"/>
      <c r="D41" s="48"/>
      <c r="E41" s="48"/>
      <c r="F41" s="48"/>
      <c r="G41" s="48"/>
      <c r="H41" s="48"/>
      <c r="I41" s="48"/>
      <c r="J41" s="48"/>
      <c r="K41" s="48"/>
      <c r="L41" s="48"/>
      <c r="M41" s="48"/>
      <c r="N41" s="48"/>
      <c r="O41" s="48"/>
      <c r="P41" s="48"/>
      <c r="Q41" s="48"/>
      <c r="R41" s="48"/>
    </row>
    <row r="42" spans="1:18" ht="14.5" thickBot="1" x14ac:dyDescent="0.35">
      <c r="A42" s="46"/>
      <c r="B42" s="48"/>
      <c r="C42" s="39"/>
      <c r="D42" s="48"/>
      <c r="E42" s="48"/>
      <c r="F42" s="48"/>
      <c r="G42" s="48"/>
      <c r="H42" s="48"/>
      <c r="I42" s="48"/>
      <c r="J42" s="48"/>
      <c r="K42" s="48"/>
      <c r="L42" s="48"/>
      <c r="M42" s="48"/>
      <c r="N42" s="48"/>
      <c r="O42" s="48"/>
      <c r="P42" s="48"/>
      <c r="Q42" s="48"/>
      <c r="R42" s="48"/>
    </row>
    <row r="43" spans="1:18" s="43" customFormat="1" ht="17.149999999999999" customHeight="1" thickBot="1" x14ac:dyDescent="0.35">
      <c r="A43" s="64" t="s">
        <v>45</v>
      </c>
      <c r="B43" s="65" t="s">
        <v>46</v>
      </c>
      <c r="C43" s="38"/>
      <c r="D43" s="67"/>
      <c r="E43" s="67"/>
      <c r="F43" s="67"/>
      <c r="G43" s="67"/>
      <c r="H43" s="67"/>
      <c r="I43" s="67"/>
      <c r="J43" s="67"/>
      <c r="K43" s="67"/>
      <c r="L43" s="67"/>
      <c r="M43" s="67"/>
      <c r="N43" s="67"/>
      <c r="O43" s="67"/>
      <c r="P43" s="67"/>
      <c r="Q43" s="67"/>
      <c r="R43" s="67"/>
    </row>
    <row r="44" spans="1:18" ht="14.5" thickBot="1" x14ac:dyDescent="0.35">
      <c r="A44" s="46"/>
      <c r="B44" s="48"/>
      <c r="C44" s="41"/>
      <c r="D44" s="48"/>
      <c r="E44" s="48"/>
      <c r="F44" s="48"/>
      <c r="G44" s="48"/>
      <c r="H44" s="48"/>
      <c r="I44" s="48"/>
      <c r="J44" s="48"/>
      <c r="K44" s="48"/>
      <c r="L44" s="48"/>
      <c r="M44" s="48"/>
      <c r="N44" s="48"/>
      <c r="O44" s="48"/>
      <c r="P44" s="48"/>
      <c r="Q44" s="48"/>
      <c r="R44" s="48"/>
    </row>
    <row r="45" spans="1:18" ht="18" customHeight="1" thickBot="1" x14ac:dyDescent="0.35">
      <c r="A45" s="55" t="s">
        <v>47</v>
      </c>
      <c r="B45" s="46" t="s">
        <v>48</v>
      </c>
      <c r="C45" s="44"/>
      <c r="D45" s="48"/>
      <c r="E45" s="46" t="s">
        <v>49</v>
      </c>
      <c r="F45" s="48"/>
      <c r="G45" s="48"/>
      <c r="H45" s="48"/>
      <c r="I45" s="48"/>
      <c r="J45" s="48"/>
      <c r="K45" s="48"/>
      <c r="L45" s="48"/>
      <c r="M45" s="48"/>
      <c r="N45" s="48"/>
      <c r="O45" s="48"/>
      <c r="P45" s="48"/>
      <c r="Q45" s="48"/>
      <c r="R45" s="48"/>
    </row>
    <row r="46" spans="1:18" ht="15" thickBot="1" x14ac:dyDescent="0.4">
      <c r="A46" s="46"/>
      <c r="B46" s="46"/>
      <c r="C46" s="39"/>
      <c r="D46" s="48"/>
      <c r="E46" s="71"/>
      <c r="F46" s="48"/>
      <c r="G46" s="48"/>
      <c r="H46" s="48"/>
      <c r="I46" s="48"/>
      <c r="J46" s="48"/>
      <c r="K46" s="48"/>
      <c r="L46" s="48"/>
      <c r="M46" s="48"/>
      <c r="N46" s="48"/>
      <c r="O46" s="48"/>
      <c r="P46" s="48"/>
      <c r="Q46" s="48"/>
      <c r="R46" s="48"/>
    </row>
    <row r="47" spans="1:18" ht="18" customHeight="1" thickBot="1" x14ac:dyDescent="0.35">
      <c r="A47" s="46"/>
      <c r="B47" s="46" t="s">
        <v>50</v>
      </c>
      <c r="C47" s="98">
        <f>IFERROR(C43/C45,0)</f>
        <v>0</v>
      </c>
      <c r="D47" s="48"/>
      <c r="E47" s="48" t="s">
        <v>51</v>
      </c>
      <c r="F47" s="48"/>
      <c r="G47" s="48"/>
      <c r="H47" s="48"/>
      <c r="I47" s="48"/>
      <c r="J47" s="48"/>
      <c r="K47" s="48"/>
      <c r="L47" s="48"/>
      <c r="M47" s="48"/>
      <c r="N47" s="48"/>
      <c r="O47" s="48"/>
      <c r="P47" s="48"/>
      <c r="Q47" s="48"/>
      <c r="R47" s="48"/>
    </row>
    <row r="48" spans="1:18" ht="14.5" thickBot="1" x14ac:dyDescent="0.35">
      <c r="A48" s="46"/>
      <c r="B48" s="48"/>
      <c r="C48" s="39"/>
      <c r="D48" s="48"/>
      <c r="E48" s="48"/>
      <c r="F48" s="48"/>
      <c r="G48" s="48"/>
      <c r="H48" s="48"/>
      <c r="I48" s="48"/>
      <c r="J48" s="48"/>
      <c r="K48" s="48"/>
      <c r="L48" s="48"/>
      <c r="M48" s="48"/>
      <c r="N48" s="48"/>
      <c r="O48" s="48"/>
      <c r="P48" s="48"/>
      <c r="Q48" s="48"/>
      <c r="R48" s="48"/>
    </row>
    <row r="49" spans="1:18" ht="32.25" customHeight="1" thickBot="1" x14ac:dyDescent="0.35">
      <c r="A49" s="64" t="s">
        <v>52</v>
      </c>
      <c r="B49" s="61" t="s">
        <v>53</v>
      </c>
      <c r="C49" s="33">
        <v>4</v>
      </c>
      <c r="D49" s="48"/>
      <c r="E49" s="48"/>
      <c r="F49" s="48"/>
      <c r="G49" s="48"/>
      <c r="H49" s="48"/>
      <c r="I49" s="48"/>
      <c r="J49" s="48"/>
      <c r="K49" s="48"/>
      <c r="L49" s="48"/>
      <c r="M49" s="48"/>
      <c r="N49" s="48"/>
      <c r="O49" s="48"/>
      <c r="P49" s="48"/>
      <c r="Q49" s="48"/>
      <c r="R49" s="48"/>
    </row>
    <row r="50" spans="1:18" x14ac:dyDescent="0.3">
      <c r="A50" s="46"/>
      <c r="B50" s="48"/>
      <c r="C50" s="95"/>
      <c r="D50" s="48"/>
      <c r="E50" s="83"/>
      <c r="F50" s="48"/>
      <c r="G50" s="48"/>
      <c r="H50" s="48"/>
      <c r="I50" s="48"/>
      <c r="J50" s="48"/>
      <c r="K50" s="48"/>
      <c r="L50" s="48"/>
      <c r="M50" s="48"/>
      <c r="N50" s="48"/>
      <c r="O50" s="48"/>
      <c r="P50" s="48"/>
      <c r="Q50" s="48"/>
      <c r="R50" s="48"/>
    </row>
    <row r="51" spans="1:18" ht="18" customHeight="1" x14ac:dyDescent="0.4">
      <c r="A51" s="46"/>
      <c r="B51" s="66" t="s">
        <v>54</v>
      </c>
      <c r="C51" s="95"/>
      <c r="D51" s="48"/>
      <c r="E51" s="83"/>
      <c r="F51" s="48"/>
      <c r="G51" s="48"/>
      <c r="H51" s="48"/>
      <c r="I51" s="48"/>
      <c r="J51" s="48"/>
      <c r="K51" s="48"/>
      <c r="L51" s="48"/>
      <c r="M51" s="48"/>
      <c r="N51" s="48"/>
      <c r="O51" s="48"/>
      <c r="P51" s="48"/>
      <c r="Q51" s="48"/>
      <c r="R51" s="48"/>
    </row>
    <row r="52" spans="1:18" ht="14.5" hidden="1" thickBot="1" x14ac:dyDescent="0.35">
      <c r="A52" s="46"/>
      <c r="B52" s="46" t="s">
        <v>55</v>
      </c>
      <c r="C52" s="95"/>
      <c r="D52" s="48"/>
      <c r="E52" s="83"/>
      <c r="F52" s="48"/>
      <c r="G52" s="83"/>
      <c r="H52" s="83"/>
      <c r="I52" s="48"/>
      <c r="J52" s="48"/>
      <c r="K52" s="48"/>
      <c r="L52" s="48"/>
      <c r="M52" s="48"/>
      <c r="N52" s="48"/>
      <c r="O52" s="48"/>
      <c r="P52" s="48"/>
      <c r="Q52" s="48"/>
      <c r="R52" s="48"/>
    </row>
    <row r="53" spans="1:18" ht="14.5" hidden="1" thickBot="1" x14ac:dyDescent="0.35">
      <c r="A53" s="46"/>
      <c r="B53" s="48" t="s">
        <v>56</v>
      </c>
      <c r="C53" s="105">
        <f>$C$43*$C$49*52</f>
        <v>0</v>
      </c>
      <c r="D53" s="81"/>
      <c r="E53" s="83"/>
      <c r="F53" s="48"/>
      <c r="G53" s="83"/>
      <c r="H53" s="83"/>
      <c r="I53" s="48"/>
      <c r="J53" s="48"/>
      <c r="K53" s="48"/>
      <c r="L53" s="48"/>
      <c r="M53" s="48"/>
      <c r="N53" s="48"/>
      <c r="O53" s="48"/>
      <c r="P53" s="48"/>
      <c r="Q53" s="48"/>
      <c r="R53" s="48"/>
    </row>
    <row r="54" spans="1:18" ht="15" hidden="1" thickBot="1" x14ac:dyDescent="0.4">
      <c r="A54" s="46"/>
      <c r="B54" s="48" t="s">
        <v>57</v>
      </c>
      <c r="C54" s="105" cm="1">
        <f t="array" ref="C54">IF(C36="Yes", MIN(C53,120%*14.63*C49*C45*52), (
  _xlfn.IFS(AND($C$47&lt;14.64,$C$21=100),(C32*C49*C45*C47*52),
         AND($C$47&gt;14.63,$C$21=100),(14.63*$C$45*C49*52*$C$32),
         AND($C$47&lt;14.64,$C$21=72),(MIN($C$21,$C$45*$C$49*2)*C32*C47*(52/2)),
         AND($C$47&gt;14.64,$C$21=72), ((MIN($C$21,$C$45*$C$49*2)*14.63*C32*26)))))</f>
        <v>0</v>
      </c>
      <c r="D54" s="84"/>
      <c r="E54" s="71" t="s">
        <v>58</v>
      </c>
      <c r="F54" s="48"/>
      <c r="G54" s="83"/>
      <c r="H54" s="83"/>
      <c r="I54" s="48"/>
      <c r="J54" s="48"/>
      <c r="K54" s="48"/>
      <c r="L54" s="48"/>
      <c r="M54" s="48"/>
      <c r="N54" s="48"/>
      <c r="O54" s="48"/>
      <c r="P54" s="48"/>
      <c r="Q54" s="48"/>
      <c r="R54" s="48"/>
    </row>
    <row r="55" spans="1:18" ht="14.5" hidden="1" thickBot="1" x14ac:dyDescent="0.35">
      <c r="A55" s="46"/>
      <c r="B55" s="67" t="s">
        <v>59</v>
      </c>
      <c r="C55" s="105">
        <f>SUM(C56:C57)</f>
        <v>0</v>
      </c>
      <c r="D55" s="81"/>
      <c r="E55" s="83"/>
      <c r="F55" s="48"/>
      <c r="G55" s="48"/>
      <c r="H55" s="48"/>
      <c r="I55" s="48"/>
      <c r="J55" s="83"/>
      <c r="K55" s="48"/>
      <c r="L55" s="48"/>
      <c r="M55" s="48"/>
      <c r="N55" s="48"/>
      <c r="O55" s="48"/>
      <c r="P55" s="48"/>
      <c r="Q55" s="48"/>
      <c r="R55" s="48"/>
    </row>
    <row r="56" spans="1:18" ht="14.5" hidden="1" thickBot="1" x14ac:dyDescent="0.35">
      <c r="A56" s="46"/>
      <c r="B56" s="68" t="s">
        <v>60</v>
      </c>
      <c r="C56" s="105">
        <f>IF(C36="Yes",0,
        IF(C32&gt;90%, MIN(C45,11)*MIN(C47,14.63)*C49*52*(1-C32), MIN(C45,11)*MIN(C47,14.63)*C49*52*10%))</f>
        <v>0</v>
      </c>
      <c r="D56" s="81"/>
      <c r="E56" s="83"/>
      <c r="F56" s="48"/>
      <c r="G56" s="48"/>
      <c r="H56" s="48"/>
      <c r="I56" s="48"/>
      <c r="J56" s="83"/>
      <c r="K56" s="48"/>
      <c r="L56" s="48"/>
      <c r="M56" s="48"/>
      <c r="N56" s="48"/>
      <c r="O56" s="48"/>
      <c r="P56" s="48"/>
      <c r="Q56" s="48"/>
      <c r="R56" s="48"/>
    </row>
    <row r="57" spans="1:18" ht="14.5" hidden="1" thickBot="1" x14ac:dyDescent="0.35">
      <c r="A57" s="46"/>
      <c r="B57" s="68" t="s">
        <v>61</v>
      </c>
      <c r="C57" s="105">
        <f>IF(C36="Yes",0, IF(AND(C49&gt;3,C21&lt;100),MAX(C49*MIN(C45,11)*2-C21,0)*C32*MIN(C47,14.63)*26,0))</f>
        <v>0</v>
      </c>
      <c r="D57" s="81"/>
      <c r="E57" s="83"/>
      <c r="F57" s="48"/>
      <c r="G57" s="48"/>
      <c r="H57" s="48"/>
      <c r="I57" s="48"/>
      <c r="J57" s="83"/>
      <c r="K57" s="48"/>
      <c r="L57" s="48"/>
      <c r="M57" s="48"/>
      <c r="N57" s="48"/>
      <c r="O57" s="48"/>
      <c r="P57" s="48"/>
      <c r="Q57" s="48"/>
      <c r="R57" s="48"/>
    </row>
    <row r="58" spans="1:18" ht="14.5" hidden="1" thickBot="1" x14ac:dyDescent="0.35">
      <c r="A58" s="46"/>
      <c r="B58" s="69" t="s">
        <v>62</v>
      </c>
      <c r="C58" s="105">
        <f>ROUND(C53-C54-C55,0)</f>
        <v>0</v>
      </c>
      <c r="D58" s="81"/>
      <c r="E58" s="83"/>
      <c r="F58" s="48"/>
      <c r="G58" s="48"/>
      <c r="H58" s="48"/>
      <c r="I58" s="48"/>
      <c r="J58" s="83"/>
      <c r="K58" s="48"/>
      <c r="L58" s="48"/>
      <c r="M58" s="48"/>
      <c r="N58" s="48"/>
      <c r="O58" s="48"/>
      <c r="P58" s="48"/>
      <c r="Q58" s="48"/>
      <c r="R58" s="48"/>
    </row>
    <row r="59" spans="1:18" ht="12" hidden="1" customHeight="1" x14ac:dyDescent="0.3">
      <c r="A59" s="46"/>
      <c r="B59" s="48"/>
      <c r="C59" s="48"/>
      <c r="D59" s="48"/>
      <c r="E59" s="48"/>
      <c r="F59" s="48"/>
      <c r="G59" s="85"/>
      <c r="H59" s="85"/>
      <c r="I59" s="48"/>
      <c r="J59" s="83"/>
      <c r="K59" s="48"/>
      <c r="L59" s="48"/>
      <c r="M59" s="48"/>
      <c r="N59" s="48"/>
      <c r="O59" s="48"/>
      <c r="P59" s="48"/>
      <c r="Q59" s="48"/>
      <c r="R59" s="48"/>
    </row>
    <row r="60" spans="1:18" ht="12" customHeight="1" thickBot="1" x14ac:dyDescent="0.35">
      <c r="A60" s="46"/>
      <c r="B60" s="48"/>
      <c r="C60" s="48"/>
      <c r="D60" s="48"/>
      <c r="E60" s="48"/>
      <c r="F60" s="48"/>
      <c r="G60" s="85"/>
      <c r="H60" s="85"/>
      <c r="I60" s="48"/>
      <c r="J60" s="83"/>
      <c r="K60" s="48"/>
      <c r="L60" s="48"/>
      <c r="M60" s="48"/>
      <c r="N60" s="48"/>
      <c r="O60" s="48"/>
      <c r="P60" s="48"/>
      <c r="Q60" s="48"/>
      <c r="R60" s="48"/>
    </row>
    <row r="61" spans="1:18" ht="16.5" customHeight="1" thickBot="1" x14ac:dyDescent="0.35">
      <c r="A61" s="46"/>
      <c r="B61" s="48" t="s">
        <v>63</v>
      </c>
      <c r="C61" s="99">
        <f>C53/4</f>
        <v>0</v>
      </c>
      <c r="D61" s="48"/>
      <c r="E61" s="48"/>
      <c r="F61" s="48"/>
      <c r="G61" s="85"/>
      <c r="H61" s="85"/>
      <c r="I61" s="48"/>
      <c r="J61" s="83"/>
      <c r="K61" s="48"/>
      <c r="L61" s="48"/>
      <c r="M61" s="48"/>
      <c r="N61" s="48"/>
      <c r="O61" s="48"/>
      <c r="P61" s="48"/>
      <c r="Q61" s="48"/>
      <c r="R61" s="48"/>
    </row>
    <row r="62" spans="1:18" ht="14.5" customHeight="1" thickBot="1" x14ac:dyDescent="0.35">
      <c r="A62" s="46"/>
      <c r="B62" s="48" t="s">
        <v>64</v>
      </c>
      <c r="C62" s="99">
        <f>C54/4</f>
        <v>0</v>
      </c>
      <c r="D62" s="48"/>
      <c r="E62" s="48"/>
      <c r="F62" s="48"/>
      <c r="G62" s="85"/>
      <c r="H62" s="85"/>
      <c r="I62" s="48"/>
      <c r="J62" s="83"/>
      <c r="K62" s="48"/>
      <c r="L62" s="48"/>
      <c r="M62" s="48"/>
      <c r="N62" s="48"/>
      <c r="O62" s="48"/>
      <c r="P62" s="48"/>
      <c r="Q62" s="48"/>
      <c r="R62" s="48"/>
    </row>
    <row r="63" spans="1:18" ht="14.5" customHeight="1" thickBot="1" x14ac:dyDescent="0.35">
      <c r="A63" s="46"/>
      <c r="B63" s="48" t="s">
        <v>65</v>
      </c>
      <c r="C63" s="99">
        <f>C55/4</f>
        <v>0</v>
      </c>
      <c r="D63" s="48"/>
      <c r="E63" s="48"/>
      <c r="F63" s="48"/>
      <c r="G63" s="85"/>
      <c r="H63" s="85"/>
      <c r="I63" s="48"/>
      <c r="J63" s="83"/>
      <c r="K63" s="48"/>
      <c r="L63" s="48"/>
      <c r="M63" s="48"/>
      <c r="N63" s="48"/>
      <c r="O63" s="48"/>
      <c r="P63" s="48"/>
      <c r="Q63" s="48"/>
      <c r="R63" s="48"/>
    </row>
    <row r="64" spans="1:18" ht="14.5" customHeight="1" thickBot="1" x14ac:dyDescent="0.35">
      <c r="A64" s="46"/>
      <c r="B64" s="70" t="s">
        <v>66</v>
      </c>
      <c r="C64" s="100">
        <f>ROUND(C61-C62-C63, 0)</f>
        <v>0</v>
      </c>
      <c r="D64" s="48"/>
      <c r="E64" s="48"/>
      <c r="F64" s="48"/>
      <c r="G64" s="85"/>
      <c r="H64" s="85"/>
      <c r="I64" s="48"/>
      <c r="J64" s="83"/>
      <c r="K64" s="48"/>
      <c r="L64" s="48"/>
      <c r="M64" s="48"/>
      <c r="N64" s="48"/>
      <c r="O64" s="48"/>
      <c r="P64" s="48"/>
      <c r="Q64" s="48"/>
      <c r="R64" s="48"/>
    </row>
    <row r="65" spans="1:18" ht="12" customHeight="1" thickBot="1" x14ac:dyDescent="0.35">
      <c r="A65" s="46"/>
      <c r="B65" s="48"/>
      <c r="C65" s="48"/>
      <c r="D65" s="48"/>
      <c r="E65" s="48"/>
      <c r="F65" s="48"/>
      <c r="G65" s="85"/>
      <c r="H65" s="85"/>
      <c r="I65" s="48"/>
      <c r="J65" s="83"/>
      <c r="K65" s="48"/>
      <c r="L65" s="48"/>
      <c r="M65" s="48"/>
      <c r="N65" s="48"/>
      <c r="O65" s="48"/>
      <c r="P65" s="48"/>
      <c r="Q65" s="48"/>
      <c r="R65" s="48"/>
    </row>
    <row r="66" spans="1:18" ht="14.5" thickBot="1" x14ac:dyDescent="0.35">
      <c r="A66" s="46"/>
      <c r="B66" s="48" t="s">
        <v>67</v>
      </c>
      <c r="C66" s="99">
        <f>C53/26</f>
        <v>0</v>
      </c>
      <c r="D66" s="81"/>
      <c r="E66" s="48"/>
      <c r="F66" s="48"/>
      <c r="G66" s="48"/>
      <c r="H66" s="48"/>
      <c r="I66" s="48"/>
      <c r="J66" s="48"/>
      <c r="K66" s="48"/>
      <c r="L66" s="48"/>
      <c r="M66" s="48"/>
      <c r="N66" s="48"/>
      <c r="O66" s="48"/>
      <c r="P66" s="48"/>
      <c r="Q66" s="48"/>
      <c r="R66" s="48"/>
    </row>
    <row r="67" spans="1:18" ht="14.5" thickBot="1" x14ac:dyDescent="0.35">
      <c r="A67" s="46"/>
      <c r="B67" s="48" t="s">
        <v>68</v>
      </c>
      <c r="C67" s="99">
        <f>C54/26</f>
        <v>0</v>
      </c>
      <c r="D67" s="81"/>
      <c r="E67" s="48"/>
      <c r="F67" s="48"/>
      <c r="G67" s="48"/>
      <c r="H67" s="48"/>
      <c r="I67" s="48"/>
      <c r="J67" s="48"/>
      <c r="K67" s="48"/>
      <c r="L67" s="48"/>
      <c r="M67" s="48"/>
      <c r="N67" s="48"/>
      <c r="O67" s="48"/>
      <c r="P67" s="48"/>
      <c r="Q67" s="48"/>
      <c r="R67" s="48"/>
    </row>
    <row r="68" spans="1:18" ht="14.5" thickBot="1" x14ac:dyDescent="0.35">
      <c r="A68" s="46"/>
      <c r="B68" s="48" t="s">
        <v>69</v>
      </c>
      <c r="C68" s="99">
        <f>C55/26</f>
        <v>0</v>
      </c>
      <c r="D68" s="81"/>
      <c r="E68" s="48"/>
      <c r="F68" s="48"/>
      <c r="G68" s="48"/>
      <c r="H68" s="48"/>
      <c r="I68" s="48"/>
      <c r="J68" s="48"/>
      <c r="K68" s="48"/>
      <c r="L68" s="48"/>
      <c r="M68" s="48"/>
      <c r="N68" s="48"/>
      <c r="O68" s="48"/>
      <c r="P68" s="48"/>
      <c r="Q68" s="48"/>
      <c r="R68" s="48"/>
    </row>
    <row r="69" spans="1:18" ht="14.5" hidden="1" thickBot="1" x14ac:dyDescent="0.35">
      <c r="A69" s="46"/>
      <c r="B69" s="48"/>
      <c r="C69" s="101"/>
      <c r="D69" s="81"/>
      <c r="E69" s="48"/>
      <c r="F69" s="48"/>
      <c r="G69" s="48"/>
      <c r="H69" s="48"/>
      <c r="I69" s="48"/>
      <c r="J69" s="48"/>
      <c r="K69" s="48"/>
      <c r="L69" s="48"/>
      <c r="M69" s="48"/>
      <c r="N69" s="48"/>
      <c r="O69" s="48"/>
      <c r="P69" s="48"/>
      <c r="Q69" s="48"/>
      <c r="R69" s="48"/>
    </row>
    <row r="70" spans="1:18" ht="17.149999999999999" customHeight="1" thickBot="1" x14ac:dyDescent="0.35">
      <c r="A70" s="46"/>
      <c r="B70" s="70" t="s">
        <v>70</v>
      </c>
      <c r="C70" s="100">
        <f>ROUND(C66-C67-C68, 0)</f>
        <v>0</v>
      </c>
      <c r="D70" s="81"/>
      <c r="E70" s="48"/>
      <c r="F70" s="48"/>
      <c r="G70" s="48"/>
      <c r="H70" s="48"/>
      <c r="I70" s="48"/>
      <c r="J70" s="48"/>
      <c r="K70" s="48"/>
      <c r="L70" s="48"/>
      <c r="M70" s="48"/>
      <c r="N70" s="48"/>
      <c r="O70" s="48"/>
      <c r="P70" s="48"/>
      <c r="Q70" s="48"/>
      <c r="R70" s="48"/>
    </row>
    <row r="71" spans="1:18" ht="14.5" thickBot="1" x14ac:dyDescent="0.35">
      <c r="A71" s="46"/>
      <c r="B71" s="46"/>
      <c r="C71" s="74"/>
      <c r="D71" s="48"/>
      <c r="E71" s="48"/>
      <c r="F71" s="48"/>
      <c r="G71" s="48"/>
      <c r="H71" s="48"/>
      <c r="I71" s="83"/>
      <c r="J71" s="48"/>
      <c r="K71" s="48"/>
      <c r="L71" s="48"/>
      <c r="M71" s="48"/>
      <c r="N71" s="48"/>
      <c r="O71" s="48"/>
      <c r="P71" s="48"/>
      <c r="Q71" s="48"/>
      <c r="R71" s="48"/>
    </row>
    <row r="72" spans="1:18" ht="14.5" hidden="1" thickBot="1" x14ac:dyDescent="0.35">
      <c r="A72" s="46"/>
      <c r="B72" s="69" t="s">
        <v>71</v>
      </c>
      <c r="C72" s="102">
        <f>C68/(C49*2)</f>
        <v>0</v>
      </c>
      <c r="D72" s="81"/>
      <c r="E72" s="83"/>
      <c r="F72" s="48"/>
      <c r="G72" s="48"/>
      <c r="H72" s="48"/>
      <c r="I72" s="48"/>
      <c r="J72" s="48"/>
      <c r="K72" s="48"/>
      <c r="L72" s="48"/>
      <c r="M72" s="48"/>
      <c r="N72" s="48"/>
      <c r="O72" s="48"/>
      <c r="P72" s="48"/>
      <c r="Q72" s="48"/>
      <c r="R72" s="48"/>
    </row>
    <row r="73" spans="1:18" ht="17.149999999999999" customHeight="1" thickBot="1" x14ac:dyDescent="0.35">
      <c r="A73" s="46"/>
      <c r="B73" s="65" t="s">
        <v>72</v>
      </c>
      <c r="C73" s="100">
        <f>C70/(C49*2)</f>
        <v>0</v>
      </c>
      <c r="D73" s="81"/>
      <c r="E73" s="48"/>
      <c r="F73" s="48"/>
      <c r="G73" s="48"/>
      <c r="H73" s="48"/>
      <c r="I73" s="48"/>
      <c r="J73" s="48"/>
      <c r="K73" s="48"/>
      <c r="L73" s="48"/>
      <c r="M73" s="48"/>
      <c r="N73" s="48"/>
      <c r="O73" s="48"/>
      <c r="P73" s="48"/>
      <c r="Q73" s="48"/>
      <c r="R73" s="48"/>
    </row>
    <row r="74" spans="1:18" x14ac:dyDescent="0.3">
      <c r="A74" s="46"/>
      <c r="B74" s="48"/>
      <c r="C74" s="74"/>
      <c r="D74" s="48"/>
      <c r="E74" s="48"/>
      <c r="F74" s="48"/>
      <c r="G74" s="48"/>
      <c r="H74" s="48"/>
      <c r="I74" s="48"/>
      <c r="J74" s="48"/>
      <c r="K74" s="48"/>
      <c r="L74" s="48"/>
      <c r="M74" s="48"/>
      <c r="N74" s="48"/>
      <c r="O74" s="48"/>
      <c r="P74" s="48"/>
      <c r="Q74" s="48"/>
      <c r="R74" s="48"/>
    </row>
    <row r="75" spans="1:18" hidden="1" x14ac:dyDescent="0.3">
      <c r="A75" s="46"/>
      <c r="B75" s="48"/>
      <c r="C75" s="74"/>
      <c r="D75" s="48"/>
      <c r="E75" s="48"/>
      <c r="F75" s="48"/>
      <c r="G75" s="48"/>
      <c r="H75" s="48"/>
      <c r="I75" s="48"/>
      <c r="J75" s="48"/>
      <c r="K75" s="48"/>
      <c r="L75" s="48"/>
      <c r="M75" s="48"/>
      <c r="N75" s="48"/>
      <c r="O75" s="48"/>
      <c r="P75" s="48"/>
      <c r="Q75" s="48"/>
      <c r="R75" s="48"/>
    </row>
    <row r="76" spans="1:18" ht="18" hidden="1" x14ac:dyDescent="0.4">
      <c r="A76" s="46"/>
      <c r="B76" s="52" t="s">
        <v>73</v>
      </c>
      <c r="C76" s="74"/>
      <c r="D76" s="48"/>
      <c r="E76" s="48"/>
      <c r="F76" s="48"/>
      <c r="G76" s="48"/>
      <c r="H76" s="48"/>
      <c r="I76" s="48"/>
      <c r="J76" s="48"/>
      <c r="K76" s="48"/>
      <c r="L76" s="48"/>
      <c r="M76" s="48"/>
      <c r="N76" s="48"/>
      <c r="O76" s="48"/>
      <c r="P76" s="48"/>
      <c r="Q76" s="48"/>
      <c r="R76" s="48"/>
    </row>
    <row r="77" spans="1:18" hidden="1" x14ac:dyDescent="0.3">
      <c r="A77" s="46"/>
      <c r="B77" s="48"/>
      <c r="C77" s="74"/>
      <c r="D77" s="48"/>
      <c r="E77" s="48"/>
      <c r="F77" s="48"/>
      <c r="G77" s="48"/>
      <c r="H77" s="48"/>
      <c r="I77" s="48"/>
      <c r="J77" s="48"/>
      <c r="K77" s="48"/>
      <c r="L77" s="48"/>
      <c r="M77" s="48"/>
      <c r="N77" s="48"/>
      <c r="O77" s="48"/>
      <c r="P77" s="48"/>
      <c r="Q77" s="48"/>
      <c r="R77" s="48"/>
    </row>
    <row r="78" spans="1:18" ht="14.5" hidden="1" x14ac:dyDescent="0.35">
      <c r="A78" s="46"/>
      <c r="B78" s="71" t="s">
        <v>74</v>
      </c>
      <c r="C78" s="74"/>
      <c r="D78" s="48"/>
      <c r="E78" s="48"/>
      <c r="F78" s="48"/>
      <c r="G78" s="48"/>
      <c r="H78" s="48"/>
      <c r="I78" s="48"/>
      <c r="J78" s="48"/>
      <c r="K78" s="48"/>
      <c r="L78" s="48"/>
      <c r="M78" s="48"/>
      <c r="N78" s="48"/>
      <c r="O78" s="48"/>
      <c r="P78" s="48"/>
      <c r="Q78" s="48"/>
      <c r="R78" s="48"/>
    </row>
    <row r="79" spans="1:18" hidden="1" x14ac:dyDescent="0.3">
      <c r="A79" s="46"/>
      <c r="B79" s="48"/>
      <c r="C79" s="74"/>
      <c r="D79" s="48"/>
      <c r="E79" s="48"/>
      <c r="F79" s="48"/>
      <c r="G79" s="48"/>
      <c r="H79" s="48"/>
      <c r="I79" s="48"/>
      <c r="J79" s="48"/>
      <c r="K79" s="48"/>
      <c r="L79" s="48"/>
      <c r="M79" s="48"/>
      <c r="N79" s="48"/>
      <c r="O79" s="48"/>
      <c r="P79" s="48"/>
      <c r="Q79" s="48"/>
      <c r="R79" s="48"/>
    </row>
    <row r="80" spans="1:18" ht="336.5" hidden="1" thickBot="1" x14ac:dyDescent="0.35">
      <c r="A80" s="46"/>
      <c r="B80" s="69" t="s">
        <v>30</v>
      </c>
      <c r="C80" s="69" t="s">
        <v>32</v>
      </c>
      <c r="D80" s="69" t="s">
        <v>75</v>
      </c>
      <c r="E80" s="86" t="s">
        <v>34</v>
      </c>
      <c r="F80" s="69" t="s">
        <v>35</v>
      </c>
      <c r="G80" s="69" t="s">
        <v>40</v>
      </c>
      <c r="H80" s="87" t="s">
        <v>42</v>
      </c>
      <c r="I80" s="69" t="s">
        <v>37</v>
      </c>
      <c r="J80" s="88" t="s">
        <v>76</v>
      </c>
      <c r="K80" s="54" t="s">
        <v>48</v>
      </c>
      <c r="L80" s="88" t="s">
        <v>77</v>
      </c>
      <c r="M80" s="54" t="s">
        <v>59</v>
      </c>
      <c r="N80" s="48"/>
      <c r="O80" s="48"/>
      <c r="P80" s="48"/>
      <c r="Q80" s="48"/>
      <c r="R80" s="48"/>
    </row>
    <row r="81" spans="1:18" ht="14.5" hidden="1" thickBot="1" x14ac:dyDescent="0.35">
      <c r="A81" s="46"/>
      <c r="B81" s="72" t="str">
        <f>C27</f>
        <v>Yes</v>
      </c>
      <c r="C81" s="103" t="str">
        <f>C27</f>
        <v>Yes</v>
      </c>
      <c r="D81" s="72">
        <f>C21</f>
        <v>72</v>
      </c>
      <c r="E81" s="89">
        <f>C30</f>
        <v>0</v>
      </c>
      <c r="F81" s="90">
        <f>C32</f>
        <v>0.9</v>
      </c>
      <c r="G81" s="72" t="str">
        <f>C36</f>
        <v>No</v>
      </c>
      <c r="H81" s="91" t="str">
        <f>C38</f>
        <v>No</v>
      </c>
      <c r="I81" s="91" t="str">
        <f>C34</f>
        <v>Yes</v>
      </c>
      <c r="J81" s="92">
        <f>C43</f>
        <v>0</v>
      </c>
      <c r="K81" s="72">
        <f>C45</f>
        <v>0</v>
      </c>
      <c r="L81" s="72">
        <f>C49</f>
        <v>4</v>
      </c>
      <c r="M81" s="93">
        <f>C55</f>
        <v>0</v>
      </c>
      <c r="N81" s="48"/>
      <c r="O81" s="48"/>
      <c r="P81" s="48"/>
      <c r="Q81" s="48"/>
      <c r="R81" s="48"/>
    </row>
    <row r="82" spans="1:18" x14ac:dyDescent="0.3">
      <c r="A82" s="46"/>
      <c r="B82" s="73"/>
      <c r="C82" s="74"/>
      <c r="D82" s="48"/>
      <c r="E82" s="48"/>
      <c r="F82" s="48"/>
      <c r="G82" s="48"/>
      <c r="H82" s="48"/>
      <c r="I82" s="48"/>
      <c r="J82" s="48"/>
      <c r="K82" s="48"/>
      <c r="L82" s="48"/>
      <c r="M82" s="48"/>
      <c r="N82" s="48"/>
      <c r="O82" s="48"/>
      <c r="P82" s="48"/>
      <c r="Q82" s="48"/>
      <c r="R82" s="48"/>
    </row>
    <row r="83" spans="1:18" x14ac:dyDescent="0.3">
      <c r="A83" s="46"/>
      <c r="B83" s="74"/>
      <c r="C83" s="74"/>
      <c r="D83" s="48"/>
      <c r="E83" s="48"/>
      <c r="F83" s="48"/>
      <c r="G83" s="48"/>
      <c r="H83" s="48"/>
      <c r="I83" s="48"/>
      <c r="J83" s="48"/>
      <c r="K83" s="48"/>
      <c r="L83" s="48"/>
      <c r="M83" s="48"/>
      <c r="N83" s="48"/>
      <c r="O83" s="48"/>
      <c r="P83" s="48"/>
      <c r="Q83" s="48"/>
      <c r="R83" s="48"/>
    </row>
    <row r="84" spans="1:18" x14ac:dyDescent="0.3">
      <c r="A84" s="46"/>
      <c r="B84" s="48"/>
      <c r="C84" s="74"/>
      <c r="D84" s="48"/>
      <c r="E84" s="48"/>
      <c r="F84" s="48"/>
      <c r="G84" s="48"/>
      <c r="H84" s="48"/>
      <c r="I84" s="48"/>
      <c r="J84" s="48"/>
      <c r="K84" s="48"/>
      <c r="L84" s="48"/>
      <c r="M84" s="48"/>
      <c r="N84" s="48"/>
      <c r="O84" s="48"/>
      <c r="P84" s="48"/>
      <c r="Q84" s="48"/>
      <c r="R84" s="48"/>
    </row>
    <row r="85" spans="1:18" x14ac:dyDescent="0.3">
      <c r="A85" s="46"/>
      <c r="B85" s="67"/>
      <c r="C85" s="74"/>
      <c r="D85" s="48"/>
      <c r="E85" s="48"/>
      <c r="F85" s="48"/>
      <c r="G85" s="48"/>
      <c r="H85" s="48"/>
      <c r="I85" s="48"/>
      <c r="J85" s="48"/>
      <c r="K85" s="48"/>
      <c r="L85" s="48"/>
      <c r="M85" s="48"/>
      <c r="N85" s="48"/>
      <c r="O85" s="48"/>
      <c r="P85" s="48"/>
      <c r="Q85" s="48"/>
      <c r="R85" s="48"/>
    </row>
    <row r="86" spans="1:18" x14ac:dyDescent="0.3">
      <c r="A86" s="46"/>
      <c r="B86" s="67"/>
      <c r="C86" s="104"/>
      <c r="D86" s="48"/>
      <c r="E86" s="48"/>
      <c r="F86" s="48"/>
      <c r="G86" s="48"/>
      <c r="H86" s="48"/>
      <c r="I86" s="48"/>
      <c r="J86" s="48"/>
      <c r="K86" s="48"/>
      <c r="L86" s="48"/>
      <c r="M86" s="48"/>
      <c r="N86" s="48"/>
      <c r="O86" s="48"/>
      <c r="P86" s="48"/>
      <c r="Q86" s="48"/>
      <c r="R86" s="48"/>
    </row>
    <row r="87" spans="1:18" x14ac:dyDescent="0.3">
      <c r="A87" s="46"/>
      <c r="B87" s="48"/>
      <c r="C87" s="74"/>
      <c r="D87" s="48"/>
      <c r="E87" s="48"/>
      <c r="F87" s="48"/>
      <c r="G87" s="48"/>
      <c r="H87" s="48"/>
      <c r="I87" s="48"/>
      <c r="J87" s="48"/>
      <c r="K87" s="48"/>
      <c r="L87" s="48"/>
      <c r="M87" s="48"/>
      <c r="N87" s="48"/>
      <c r="O87" s="48"/>
      <c r="P87" s="48"/>
      <c r="Q87" s="48"/>
      <c r="R87" s="48"/>
    </row>
    <row r="89" spans="1:18" x14ac:dyDescent="0.3">
      <c r="B89" s="32"/>
      <c r="C89" s="31"/>
    </row>
    <row r="90" spans="1:18" x14ac:dyDescent="0.3">
      <c r="B90" s="32"/>
      <c r="C90" s="31"/>
    </row>
    <row r="91" spans="1:18" x14ac:dyDescent="0.3">
      <c r="C91" s="31"/>
    </row>
    <row r="92" spans="1:18" x14ac:dyDescent="0.3">
      <c r="C92" s="31"/>
    </row>
    <row r="93" spans="1:18" x14ac:dyDescent="0.3">
      <c r="B93" s="35"/>
      <c r="C93" s="31"/>
    </row>
    <row r="94" spans="1:18" x14ac:dyDescent="0.3">
      <c r="B94" s="35"/>
      <c r="C94" s="31"/>
    </row>
    <row r="95" spans="1:18" x14ac:dyDescent="0.3">
      <c r="B95" s="32"/>
      <c r="C95" s="31"/>
    </row>
    <row r="96" spans="1:18" x14ac:dyDescent="0.3">
      <c r="B96" s="32"/>
      <c r="C96" s="31"/>
    </row>
    <row r="97" spans="2:3" x14ac:dyDescent="0.3">
      <c r="C97" s="31"/>
    </row>
    <row r="98" spans="2:3" x14ac:dyDescent="0.3">
      <c r="C98" s="31"/>
    </row>
    <row r="99" spans="2:3" x14ac:dyDescent="0.3">
      <c r="C99" s="31"/>
    </row>
    <row r="100" spans="2:3" x14ac:dyDescent="0.3">
      <c r="C100" s="31"/>
    </row>
    <row r="101" spans="2:3" x14ac:dyDescent="0.3">
      <c r="C101" s="31"/>
    </row>
    <row r="102" spans="2:3" x14ac:dyDescent="0.3">
      <c r="B102" s="45"/>
      <c r="C102" s="31"/>
    </row>
    <row r="103" spans="2:3" x14ac:dyDescent="0.3">
      <c r="B103" s="45"/>
      <c r="C103" s="31"/>
    </row>
    <row r="104" spans="2:3" x14ac:dyDescent="0.3">
      <c r="B104" s="45"/>
      <c r="C104" s="31"/>
    </row>
    <row r="105" spans="2:3" x14ac:dyDescent="0.3">
      <c r="C105" s="31"/>
    </row>
    <row r="106" spans="2:3" x14ac:dyDescent="0.3">
      <c r="C106" s="31"/>
    </row>
    <row r="107" spans="2:3" x14ac:dyDescent="0.3">
      <c r="C107" s="31"/>
    </row>
    <row r="108" spans="2:3" x14ac:dyDescent="0.3">
      <c r="C108" s="31"/>
    </row>
    <row r="109" spans="2:3" x14ac:dyDescent="0.3">
      <c r="C109" s="31"/>
    </row>
    <row r="117" spans="2:18" s="27" customFormat="1" x14ac:dyDescent="0.3">
      <c r="B117" s="31"/>
      <c r="C117" s="32"/>
      <c r="D117" s="31"/>
      <c r="E117" s="31"/>
      <c r="F117" s="31"/>
      <c r="G117" s="31"/>
      <c r="H117" s="31"/>
      <c r="I117" s="31"/>
      <c r="J117" s="31"/>
      <c r="K117" s="31"/>
      <c r="L117" s="31"/>
      <c r="M117" s="31"/>
      <c r="N117" s="31"/>
      <c r="O117" s="31"/>
      <c r="P117" s="31"/>
      <c r="Q117" s="31"/>
      <c r="R117" s="31"/>
    </row>
    <row r="118" spans="2:18" s="27" customFormat="1" x14ac:dyDescent="0.3">
      <c r="B118" s="31"/>
      <c r="C118" s="32"/>
      <c r="D118" s="31"/>
      <c r="E118" s="31"/>
      <c r="F118" s="31"/>
      <c r="G118" s="31"/>
      <c r="H118" s="31"/>
      <c r="I118" s="31"/>
      <c r="J118" s="31"/>
      <c r="K118" s="31"/>
      <c r="L118" s="31"/>
      <c r="M118" s="31"/>
      <c r="N118" s="31"/>
      <c r="O118" s="31"/>
      <c r="P118" s="31"/>
      <c r="Q118" s="31"/>
      <c r="R118" s="31"/>
    </row>
    <row r="119" spans="2:18" s="27" customFormat="1" x14ac:dyDescent="0.3">
      <c r="B119" s="31"/>
      <c r="C119" s="32"/>
      <c r="D119" s="31"/>
      <c r="E119" s="31"/>
      <c r="F119" s="31"/>
      <c r="G119" s="31"/>
      <c r="H119" s="31"/>
      <c r="I119" s="31"/>
      <c r="J119" s="31"/>
      <c r="K119" s="31"/>
      <c r="L119" s="31"/>
      <c r="M119" s="31"/>
      <c r="N119" s="31"/>
      <c r="O119" s="31"/>
      <c r="P119" s="31"/>
      <c r="Q119" s="31"/>
      <c r="R119" s="31"/>
    </row>
    <row r="120" spans="2:18" s="27" customFormat="1" x14ac:dyDescent="0.3">
      <c r="B120" s="31"/>
      <c r="C120" s="32"/>
      <c r="D120" s="31"/>
      <c r="E120" s="31"/>
      <c r="F120" s="31"/>
      <c r="G120" s="31"/>
      <c r="H120" s="31"/>
      <c r="I120" s="31"/>
      <c r="J120" s="31"/>
      <c r="K120" s="31"/>
      <c r="L120" s="31"/>
      <c r="M120" s="31"/>
      <c r="N120" s="31"/>
      <c r="O120" s="31"/>
      <c r="P120" s="31"/>
      <c r="Q120" s="31"/>
      <c r="R120" s="31"/>
    </row>
    <row r="121" spans="2:18" s="27" customFormat="1" x14ac:dyDescent="0.3">
      <c r="B121" s="31"/>
      <c r="C121" s="32"/>
      <c r="D121" s="31"/>
      <c r="E121" s="31"/>
      <c r="F121" s="31"/>
      <c r="G121" s="31"/>
      <c r="H121" s="31"/>
      <c r="I121" s="31"/>
      <c r="J121" s="31"/>
      <c r="K121" s="31"/>
      <c r="L121" s="31"/>
      <c r="M121" s="31"/>
      <c r="N121" s="31"/>
      <c r="O121" s="31"/>
      <c r="P121" s="31"/>
      <c r="Q121" s="31"/>
      <c r="R121" s="31"/>
    </row>
    <row r="122" spans="2:18" s="27" customFormat="1" x14ac:dyDescent="0.3">
      <c r="B122" s="31"/>
      <c r="C122" s="32"/>
      <c r="D122" s="31"/>
      <c r="E122" s="31"/>
      <c r="F122" s="31"/>
      <c r="G122" s="31"/>
      <c r="H122" s="31"/>
      <c r="I122" s="31"/>
      <c r="J122" s="31"/>
      <c r="K122" s="31"/>
      <c r="L122" s="31"/>
      <c r="M122" s="31"/>
      <c r="N122" s="31"/>
      <c r="O122" s="31"/>
      <c r="P122" s="31"/>
      <c r="Q122" s="31"/>
      <c r="R122" s="31"/>
    </row>
    <row r="123" spans="2:18" s="27" customFormat="1" x14ac:dyDescent="0.3">
      <c r="B123" s="31"/>
      <c r="C123" s="32"/>
      <c r="D123" s="31"/>
      <c r="E123" s="31"/>
      <c r="F123" s="31"/>
      <c r="G123" s="31"/>
      <c r="H123" s="31"/>
      <c r="I123" s="31"/>
      <c r="J123" s="31"/>
      <c r="K123" s="31"/>
      <c r="L123" s="31"/>
      <c r="M123" s="31"/>
      <c r="N123" s="31"/>
      <c r="O123" s="31"/>
      <c r="P123" s="31"/>
      <c r="Q123" s="31"/>
      <c r="R123" s="31"/>
    </row>
    <row r="124" spans="2:18" s="27" customFormat="1" x14ac:dyDescent="0.3">
      <c r="B124" s="31"/>
      <c r="C124" s="32"/>
      <c r="D124" s="31"/>
      <c r="E124" s="31"/>
      <c r="F124" s="31"/>
      <c r="G124" s="31"/>
      <c r="H124" s="31"/>
      <c r="I124" s="31"/>
      <c r="J124" s="31"/>
      <c r="K124" s="31"/>
      <c r="L124" s="31"/>
      <c r="M124" s="31"/>
      <c r="N124" s="31"/>
      <c r="O124" s="31"/>
      <c r="P124" s="31"/>
      <c r="Q124" s="31"/>
      <c r="R124" s="31"/>
    </row>
    <row r="125" spans="2:18" s="27" customFormat="1" x14ac:dyDescent="0.3">
      <c r="B125" s="31"/>
      <c r="C125" s="32"/>
      <c r="D125" s="31"/>
      <c r="E125" s="31"/>
      <c r="F125" s="31"/>
      <c r="G125" s="31"/>
      <c r="H125" s="31"/>
      <c r="I125" s="31"/>
      <c r="J125" s="31"/>
      <c r="K125" s="31"/>
      <c r="L125" s="31"/>
      <c r="M125" s="31"/>
      <c r="N125" s="31"/>
      <c r="O125" s="31"/>
      <c r="P125" s="31"/>
      <c r="Q125" s="31"/>
      <c r="R125" s="31"/>
    </row>
    <row r="126" spans="2:18" s="27" customFormat="1" x14ac:dyDescent="0.3">
      <c r="B126" s="31"/>
      <c r="C126" s="32"/>
      <c r="D126" s="31"/>
      <c r="E126" s="31"/>
      <c r="F126" s="31"/>
      <c r="G126" s="31"/>
      <c r="H126" s="31"/>
      <c r="I126" s="31"/>
      <c r="J126" s="31"/>
      <c r="K126" s="31"/>
      <c r="L126" s="31"/>
      <c r="M126" s="31"/>
      <c r="N126" s="31"/>
      <c r="O126" s="31"/>
      <c r="P126" s="31"/>
      <c r="Q126" s="31"/>
      <c r="R126" s="31"/>
    </row>
    <row r="127" spans="2:18" s="27" customFormat="1" x14ac:dyDescent="0.3">
      <c r="B127" s="31"/>
      <c r="C127" s="32"/>
      <c r="D127" s="31"/>
      <c r="E127" s="31"/>
      <c r="F127" s="31"/>
      <c r="G127" s="31"/>
      <c r="H127" s="31"/>
      <c r="I127" s="31"/>
      <c r="J127" s="31"/>
      <c r="K127" s="31"/>
      <c r="L127" s="31"/>
      <c r="M127" s="31"/>
      <c r="N127" s="31"/>
      <c r="O127" s="31"/>
      <c r="P127" s="31"/>
      <c r="Q127" s="31"/>
      <c r="R127" s="31"/>
    </row>
    <row r="128" spans="2:18" s="27" customFormat="1" x14ac:dyDescent="0.3">
      <c r="B128" s="31"/>
      <c r="C128" s="32"/>
      <c r="D128" s="31"/>
      <c r="E128" s="31"/>
      <c r="F128" s="31"/>
      <c r="G128" s="31"/>
      <c r="H128" s="31"/>
      <c r="I128" s="31"/>
      <c r="J128" s="31"/>
      <c r="K128" s="31"/>
      <c r="L128" s="31"/>
      <c r="M128" s="31"/>
      <c r="N128" s="31"/>
      <c r="O128" s="31"/>
      <c r="P128" s="31"/>
      <c r="Q128" s="31"/>
      <c r="R128" s="31"/>
    </row>
  </sheetData>
  <sheetProtection sheet="1" objects="1" scenarios="1"/>
  <mergeCells count="3">
    <mergeCell ref="E21:P21"/>
    <mergeCell ref="E32:P32"/>
    <mergeCell ref="E36:R36"/>
  </mergeCells>
  <conditionalFormatting sqref="A25:B25 E25:N25">
    <cfRule type="expression" dxfId="121" priority="4">
      <formula>$C$23="No"</formula>
    </cfRule>
  </conditionalFormatting>
  <conditionalFormatting sqref="A27:B27 A30:B30">
    <cfRule type="expression" dxfId="120" priority="2">
      <formula>$C$23="Yes"</formula>
    </cfRule>
  </conditionalFormatting>
  <conditionalFormatting sqref="A25:N25">
    <cfRule type="expression" dxfId="119" priority="5">
      <formula>$C$23="No"</formula>
    </cfRule>
  </conditionalFormatting>
  <conditionalFormatting sqref="A27:P30">
    <cfRule type="expression" dxfId="118" priority="6">
      <formula>$C$23="yes"</formula>
    </cfRule>
  </conditionalFormatting>
  <conditionalFormatting sqref="B29">
    <cfRule type="expression" dxfId="117" priority="12">
      <formula>$C$27="Yes"</formula>
    </cfRule>
  </conditionalFormatting>
  <conditionalFormatting sqref="B38">
    <cfRule type="expression" dxfId="116" priority="10">
      <formula>$C$36="Yes"</formula>
    </cfRule>
  </conditionalFormatting>
  <conditionalFormatting sqref="C25">
    <cfRule type="expression" dxfId="115" priority="3">
      <formula>$C$23="No"</formula>
    </cfRule>
  </conditionalFormatting>
  <conditionalFormatting sqref="C27 C30">
    <cfRule type="expression" dxfId="114" priority="1">
      <formula>$C$23="Yes"</formula>
    </cfRule>
  </conditionalFormatting>
  <conditionalFormatting sqref="C29">
    <cfRule type="expression" dxfId="113" priority="13">
      <formula>$C$27="Yes"</formula>
    </cfRule>
  </conditionalFormatting>
  <conditionalFormatting sqref="C34">
    <cfRule type="expression" dxfId="112" priority="19">
      <formula>$C$34="Yes"</formula>
    </cfRule>
    <cfRule type="expression" dxfId="111" priority="20">
      <formula>$C$34="No"</formula>
    </cfRule>
  </conditionalFormatting>
  <conditionalFormatting sqref="C38">
    <cfRule type="expression" dxfId="110" priority="7">
      <formula>$C$36="Yes"</formula>
    </cfRule>
  </conditionalFormatting>
  <conditionalFormatting sqref="E15">
    <cfRule type="expression" dxfId="109" priority="16">
      <formula>$C$15="Yes"</formula>
    </cfRule>
    <cfRule type="expression" dxfId="108" priority="17">
      <formula>$C$17="No"</formula>
    </cfRule>
  </conditionalFormatting>
  <conditionalFormatting sqref="E17">
    <cfRule type="expression" dxfId="107" priority="18">
      <formula>$C$17="Yes"</formula>
    </cfRule>
  </conditionalFormatting>
  <conditionalFormatting sqref="E19">
    <cfRule type="expression" dxfId="106" priority="15">
      <formula>$C$19="No"</formula>
    </cfRule>
  </conditionalFormatting>
  <conditionalFormatting sqref="E27:E28">
    <cfRule type="expression" dxfId="105" priority="14">
      <formula>$C$27="Yes"</formula>
    </cfRule>
  </conditionalFormatting>
  <conditionalFormatting sqref="E30">
    <cfRule type="expression" dxfId="104" priority="11">
      <formula>$C$30&gt;133280</formula>
    </cfRule>
  </conditionalFormatting>
  <conditionalFormatting sqref="E34">
    <cfRule type="expression" dxfId="103" priority="8">
      <formula>$C$34="No"</formula>
    </cfRule>
  </conditionalFormatting>
  <conditionalFormatting sqref="E38">
    <cfRule type="expression" dxfId="102" priority="9">
      <formula>$C$38="Yes"</formula>
    </cfRule>
  </conditionalFormatting>
  <hyperlinks>
    <hyperlink ref="C7" location="'Preschool Plus Fee Relief'!C30" display="here" xr:uid="{FEBB3096-D927-484B-B1D6-BAF09DD81F58}"/>
  </hyperlinks>
  <pageMargins left="0.7" right="0.7" top="0.75" bottom="0.75" header="0.3" footer="0.3"/>
  <headerFooter>
    <oddHeader>&amp;C&amp;"Arial"&amp;12&amp;KA80000 OFFICIAL&amp;1#_x000D_</oddHeader>
  </headerFooter>
  <ignoredErrors>
    <ignoredError sqref="A66:A74 A15:A59" numberStoredAsText="1"/>
  </ignoredErrors>
  <extLst>
    <ext xmlns:x14="http://schemas.microsoft.com/office/spreadsheetml/2009/9/main" uri="{CCE6A557-97BC-4b89-ADB6-D9C93CAAB3DF}">
      <x14:dataValidations xmlns:xm="http://schemas.microsoft.com/office/excel/2006/main" count="4">
        <x14:dataValidation type="list" allowBlank="1" showInputMessage="1" showErrorMessage="1" xr:uid="{4F11E702-BA75-42E2-99C1-0D650D62467A}">
          <x14:formula1>
            <xm:f>Lists!$H$3:$H$4</xm:f>
          </x14:formula1>
          <xm:sqref>C49 L81</xm:sqref>
        </x14:dataValidation>
        <x14:dataValidation type="list" allowBlank="1" showInputMessage="1" showErrorMessage="1" xr:uid="{D21A8993-5A35-43DF-95FC-BC7591CD8F93}">
          <x14:formula1>
            <xm:f>Lists!$B$3:$B$4</xm:f>
          </x14:formula1>
          <xm:sqref>C21:C22 D81</xm:sqref>
        </x14:dataValidation>
        <x14:dataValidation type="list" allowBlank="1" showInputMessage="1" showErrorMessage="1" xr:uid="{5005B95A-AF79-4B5B-85AC-20465253B37D}">
          <x14:formula1>
            <xm:f>Lists!$C$3:$C$4</xm:f>
          </x14:formula1>
          <xm:sqref>G81 C36 C38</xm:sqref>
        </x14:dataValidation>
        <x14:dataValidation type="list" allowBlank="1" showInputMessage="1" showErrorMessage="1" xr:uid="{20866B38-4643-4092-8997-6106425A8BC7}">
          <x14:formula1>
            <xm:f>Lists!$A$3:$A$4</xm:f>
          </x14:formula1>
          <xm:sqref>C17 C15 C19 C27:C29 B81:C81 C23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9A963-B8B5-42D6-910B-EE7F004A052A}">
  <sheetPr>
    <tabColor theme="4"/>
  </sheetPr>
  <dimension ref="A1:R128"/>
  <sheetViews>
    <sheetView showGridLines="0" zoomScale="72" zoomScaleNormal="90" workbookViewId="0"/>
  </sheetViews>
  <sheetFormatPr defaultColWidth="8.81640625" defaultRowHeight="14" x14ac:dyDescent="0.3"/>
  <cols>
    <col min="1" max="1" width="3.54296875" style="27" customWidth="1"/>
    <col min="2" max="2" width="105.453125" style="31" customWidth="1"/>
    <col min="3" max="3" width="19.26953125" style="32" customWidth="1"/>
    <col min="4" max="4" width="5.81640625" style="31" customWidth="1"/>
    <col min="5" max="5" width="12.26953125" style="31" customWidth="1"/>
    <col min="6" max="6" width="12.1796875" style="31" customWidth="1"/>
    <col min="7" max="7" width="11.81640625" style="31" bestFit="1" customWidth="1"/>
    <col min="8" max="8" width="11.81640625" style="31" customWidth="1"/>
    <col min="9" max="9" width="12.26953125" style="31" bestFit="1" customWidth="1"/>
    <col min="10" max="10" width="11.81640625" style="31" bestFit="1" customWidth="1"/>
    <col min="11" max="11" width="8.81640625" style="31"/>
    <col min="12" max="12" width="13.81640625" style="31" customWidth="1"/>
    <col min="13" max="13" width="12.7265625" style="31" customWidth="1"/>
    <col min="14" max="14" width="10.54296875" style="31" customWidth="1"/>
    <col min="15" max="15" width="27.81640625" style="31" customWidth="1"/>
    <col min="16" max="16" width="8.81640625" style="31" customWidth="1"/>
    <col min="17" max="16384" width="8.81640625" style="31"/>
  </cols>
  <sheetData>
    <row r="1" spans="1:18" ht="33" customHeight="1" thickBot="1" x14ac:dyDescent="0.55000000000000004">
      <c r="A1" s="46"/>
      <c r="B1" s="47" t="s">
        <v>1</v>
      </c>
      <c r="C1" s="28" t="s">
        <v>2</v>
      </c>
      <c r="D1" s="28"/>
      <c r="E1" s="29"/>
      <c r="F1" s="29"/>
      <c r="G1" s="30"/>
      <c r="H1" s="76"/>
      <c r="I1" s="76"/>
      <c r="J1" s="76"/>
      <c r="K1" s="76"/>
      <c r="L1" s="76"/>
      <c r="M1" s="48"/>
      <c r="N1" s="48"/>
      <c r="O1" s="48"/>
      <c r="P1" s="48"/>
      <c r="Q1" s="48"/>
      <c r="R1" s="48"/>
    </row>
    <row r="2" spans="1:18" ht="14.5" thickTop="1" x14ac:dyDescent="0.3">
      <c r="A2" s="46"/>
      <c r="B2" s="48"/>
      <c r="C2" s="74"/>
      <c r="D2" s="48"/>
      <c r="E2" s="48"/>
      <c r="F2" s="48"/>
      <c r="G2" s="48"/>
      <c r="H2" s="48"/>
      <c r="I2" s="48"/>
      <c r="J2" s="48"/>
      <c r="K2" s="48"/>
      <c r="L2" s="48"/>
      <c r="M2" s="48"/>
      <c r="N2" s="48"/>
      <c r="O2" s="48"/>
      <c r="P2" s="48"/>
      <c r="Q2" s="48"/>
      <c r="R2" s="48"/>
    </row>
    <row r="3" spans="1:18" x14ac:dyDescent="0.3">
      <c r="A3" s="46"/>
      <c r="B3" s="48" t="s">
        <v>78</v>
      </c>
      <c r="C3" s="74"/>
      <c r="D3" s="48"/>
      <c r="E3" s="48"/>
      <c r="F3" s="48"/>
      <c r="G3" s="48"/>
      <c r="H3" s="48"/>
      <c r="I3" s="48"/>
      <c r="J3" s="48"/>
      <c r="K3" s="48"/>
      <c r="L3" s="48"/>
      <c r="M3" s="48"/>
      <c r="N3" s="48"/>
      <c r="O3" s="48"/>
      <c r="P3" s="48"/>
      <c r="Q3" s="48"/>
      <c r="R3" s="48"/>
    </row>
    <row r="4" spans="1:18" x14ac:dyDescent="0.3">
      <c r="A4" s="46"/>
      <c r="B4" s="48"/>
      <c r="C4" s="74"/>
      <c r="D4" s="48"/>
      <c r="E4" s="48"/>
      <c r="F4" s="48"/>
      <c r="G4" s="48"/>
      <c r="H4" s="48"/>
      <c r="I4" s="48"/>
      <c r="J4" s="48"/>
      <c r="K4" s="48"/>
      <c r="L4" s="48"/>
      <c r="M4" s="48"/>
      <c r="N4" s="48"/>
      <c r="O4" s="48"/>
      <c r="P4" s="48"/>
      <c r="Q4" s="48"/>
      <c r="R4" s="48"/>
    </row>
    <row r="5" spans="1:18" x14ac:dyDescent="0.3">
      <c r="A5" s="46"/>
      <c r="B5" s="46" t="s">
        <v>5</v>
      </c>
      <c r="C5" s="74"/>
      <c r="D5" s="48"/>
      <c r="E5" s="48"/>
      <c r="F5" s="48"/>
      <c r="G5" s="48"/>
      <c r="H5" s="48"/>
      <c r="I5" s="48"/>
      <c r="J5" s="48"/>
      <c r="K5" s="48"/>
      <c r="L5" s="48"/>
      <c r="M5" s="48"/>
      <c r="N5" s="48"/>
      <c r="O5" s="48"/>
      <c r="P5" s="48"/>
      <c r="Q5" s="48"/>
      <c r="R5" s="48"/>
    </row>
    <row r="6" spans="1:18" hidden="1" x14ac:dyDescent="0.3">
      <c r="A6" s="46"/>
      <c r="B6" s="48"/>
      <c r="C6" s="74"/>
      <c r="D6" s="48"/>
      <c r="E6" s="48"/>
      <c r="F6" s="48"/>
      <c r="G6" s="48"/>
      <c r="H6" s="48"/>
      <c r="I6" s="48"/>
      <c r="J6" s="48"/>
      <c r="K6" s="48"/>
      <c r="L6" s="48"/>
      <c r="M6" s="48"/>
      <c r="N6" s="48"/>
      <c r="O6" s="48"/>
      <c r="P6" s="48"/>
      <c r="Q6" s="48"/>
      <c r="R6" s="48"/>
    </row>
    <row r="7" spans="1:18" hidden="1" x14ac:dyDescent="0.3">
      <c r="A7" s="46"/>
      <c r="B7" s="48" t="s">
        <v>6</v>
      </c>
      <c r="C7" s="75" t="s">
        <v>7</v>
      </c>
      <c r="D7" s="48"/>
      <c r="E7" s="48"/>
      <c r="F7" s="48"/>
      <c r="G7" s="48"/>
      <c r="H7" s="48"/>
      <c r="I7" s="48"/>
      <c r="J7" s="48"/>
      <c r="K7" s="48"/>
      <c r="L7" s="48"/>
      <c r="M7" s="48"/>
      <c r="N7" s="48"/>
      <c r="O7" s="48"/>
      <c r="P7" s="48"/>
      <c r="Q7" s="48"/>
      <c r="R7" s="48"/>
    </row>
    <row r="8" spans="1:18" ht="17.149999999999999" customHeight="1" thickBot="1" x14ac:dyDescent="0.35">
      <c r="A8" s="46"/>
      <c r="B8" s="46"/>
      <c r="C8" s="74"/>
      <c r="D8" s="48"/>
      <c r="E8" s="48"/>
      <c r="F8" s="48"/>
      <c r="G8" s="48"/>
      <c r="H8" s="48"/>
      <c r="I8" s="48"/>
      <c r="J8" s="48"/>
      <c r="K8" s="48"/>
      <c r="L8" s="48"/>
      <c r="M8" s="48"/>
      <c r="N8" s="48"/>
      <c r="O8" s="48"/>
      <c r="P8" s="48"/>
      <c r="Q8" s="48"/>
      <c r="R8" s="48"/>
    </row>
    <row r="9" spans="1:18" ht="17.5" customHeight="1" thickBot="1" x14ac:dyDescent="0.35">
      <c r="A9" s="46"/>
      <c r="B9" s="49" t="s">
        <v>8</v>
      </c>
      <c r="C9" s="48"/>
      <c r="D9" s="48"/>
      <c r="E9" s="48"/>
      <c r="F9" s="48"/>
      <c r="G9" s="48"/>
      <c r="H9" s="48"/>
      <c r="I9" s="48"/>
      <c r="J9" s="48"/>
      <c r="K9" s="48"/>
      <c r="L9" s="48"/>
      <c r="M9" s="48"/>
      <c r="N9" s="48"/>
      <c r="O9" s="48"/>
      <c r="P9" s="48"/>
      <c r="Q9" s="48"/>
      <c r="R9" s="48"/>
    </row>
    <row r="10" spans="1:18" ht="17.5" customHeight="1" thickBot="1" x14ac:dyDescent="0.35">
      <c r="A10" s="46"/>
      <c r="B10" s="50" t="s">
        <v>9</v>
      </c>
      <c r="C10" s="48"/>
      <c r="D10" s="48"/>
      <c r="E10" s="48"/>
      <c r="F10" s="48"/>
      <c r="G10" s="48"/>
      <c r="H10" s="48"/>
      <c r="I10" s="48"/>
      <c r="J10" s="48"/>
      <c r="K10" s="48"/>
      <c r="L10" s="48"/>
      <c r="M10" s="48"/>
      <c r="N10" s="48"/>
      <c r="O10" s="48"/>
      <c r="P10" s="48"/>
      <c r="Q10" s="48"/>
      <c r="R10" s="48"/>
    </row>
    <row r="11" spans="1:18" ht="17.5" customHeight="1" thickBot="1" x14ac:dyDescent="0.35">
      <c r="A11" s="46"/>
      <c r="B11" s="51" t="s">
        <v>10</v>
      </c>
      <c r="C11" s="48"/>
      <c r="D11" s="48"/>
      <c r="E11" s="48"/>
      <c r="F11" s="48"/>
      <c r="G11" s="48"/>
      <c r="H11" s="48"/>
      <c r="I11" s="48"/>
      <c r="J11" s="48"/>
      <c r="K11" s="48"/>
      <c r="L11" s="48"/>
      <c r="M11" s="48"/>
      <c r="N11" s="48"/>
      <c r="O11" s="48"/>
      <c r="P11" s="48"/>
      <c r="Q11" s="48"/>
      <c r="R11" s="48"/>
    </row>
    <row r="12" spans="1:18" x14ac:dyDescent="0.3">
      <c r="A12" s="46"/>
      <c r="B12" s="48"/>
      <c r="C12" s="74"/>
      <c r="D12" s="48"/>
      <c r="E12" s="48"/>
      <c r="F12" s="48"/>
      <c r="G12" s="48"/>
      <c r="H12" s="48"/>
      <c r="I12" s="48"/>
      <c r="J12" s="48"/>
      <c r="K12" s="48"/>
      <c r="L12" s="48"/>
      <c r="M12" s="48"/>
      <c r="N12" s="48"/>
      <c r="O12" s="48"/>
      <c r="P12" s="48"/>
      <c r="Q12" s="48"/>
      <c r="R12" s="48"/>
    </row>
    <row r="13" spans="1:18" ht="18" x14ac:dyDescent="0.4">
      <c r="A13" s="46"/>
      <c r="B13" s="52" t="s">
        <v>11</v>
      </c>
      <c r="C13" s="74"/>
      <c r="D13" s="48"/>
      <c r="E13" s="48"/>
      <c r="F13" s="48"/>
      <c r="G13" s="48"/>
      <c r="H13" s="48"/>
      <c r="I13" s="48"/>
      <c r="J13" s="48"/>
      <c r="K13" s="48"/>
      <c r="L13" s="48"/>
      <c r="M13" s="48"/>
      <c r="N13" s="48"/>
      <c r="O13" s="48"/>
      <c r="P13" s="48"/>
      <c r="Q13" s="48"/>
      <c r="R13" s="48"/>
    </row>
    <row r="14" spans="1:18" ht="14.5" thickBot="1" x14ac:dyDescent="0.35">
      <c r="A14" s="46"/>
      <c r="B14" s="53"/>
      <c r="C14" s="74"/>
      <c r="D14" s="48"/>
      <c r="E14" s="48"/>
      <c r="F14" s="48"/>
      <c r="G14" s="48"/>
      <c r="H14" s="48"/>
      <c r="I14" s="48"/>
      <c r="J14" s="48"/>
      <c r="K14" s="48"/>
      <c r="L14" s="48"/>
      <c r="M14" s="48"/>
      <c r="N14" s="48"/>
      <c r="O14" s="48"/>
      <c r="P14" s="48"/>
      <c r="Q14" s="48"/>
      <c r="R14" s="48"/>
    </row>
    <row r="15" spans="1:18" ht="18" customHeight="1" thickBot="1" x14ac:dyDescent="0.4">
      <c r="A15" s="46" t="s">
        <v>12</v>
      </c>
      <c r="B15" s="46" t="s">
        <v>13</v>
      </c>
      <c r="C15" s="33" t="s">
        <v>14</v>
      </c>
      <c r="D15" s="48"/>
      <c r="E15" s="71" t="s">
        <v>15</v>
      </c>
      <c r="F15" s="48"/>
      <c r="G15" s="48"/>
      <c r="H15" s="48"/>
      <c r="I15" s="48"/>
      <c r="J15" s="48"/>
      <c r="K15" s="48"/>
      <c r="L15" s="48"/>
      <c r="M15" s="48"/>
      <c r="N15" s="48"/>
      <c r="O15" s="48"/>
      <c r="P15" s="48"/>
      <c r="Q15" s="48"/>
      <c r="R15" s="48"/>
    </row>
    <row r="16" spans="1:18" ht="15" thickBot="1" x14ac:dyDescent="0.4">
      <c r="A16" s="46"/>
      <c r="B16" s="53"/>
      <c r="C16" s="74"/>
      <c r="D16" s="48"/>
      <c r="E16" s="48"/>
      <c r="F16" s="48"/>
      <c r="G16" s="48"/>
      <c r="H16" s="78"/>
      <c r="I16" s="48"/>
      <c r="J16" s="48"/>
      <c r="K16" s="48"/>
      <c r="L16" s="48"/>
      <c r="M16" s="48"/>
      <c r="N16" s="48"/>
      <c r="O16" s="48"/>
      <c r="P16" s="48"/>
      <c r="Q16" s="48"/>
      <c r="R16" s="48"/>
    </row>
    <row r="17" spans="1:18" ht="17.5" customHeight="1" thickBot="1" x14ac:dyDescent="0.4">
      <c r="A17" s="46" t="s">
        <v>16</v>
      </c>
      <c r="B17" s="54" t="s">
        <v>17</v>
      </c>
      <c r="C17" s="33" t="s">
        <v>14</v>
      </c>
      <c r="D17" s="48"/>
      <c r="E17" s="71" t="s">
        <v>18</v>
      </c>
      <c r="F17" s="48"/>
      <c r="G17" s="48"/>
      <c r="H17" s="48"/>
      <c r="I17" s="48"/>
      <c r="J17" s="48"/>
      <c r="K17" s="48"/>
      <c r="L17" s="48"/>
      <c r="M17" s="48"/>
      <c r="N17" s="48"/>
      <c r="O17" s="48"/>
      <c r="P17" s="48"/>
      <c r="Q17" s="48"/>
      <c r="R17" s="48"/>
    </row>
    <row r="18" spans="1:18" ht="14.5" thickBot="1" x14ac:dyDescent="0.35">
      <c r="A18" s="46"/>
      <c r="B18" s="46"/>
      <c r="C18" s="74"/>
      <c r="D18" s="48"/>
      <c r="E18" s="48"/>
      <c r="F18" s="48"/>
      <c r="G18" s="48"/>
      <c r="H18" s="48"/>
      <c r="I18" s="48"/>
      <c r="J18" s="48"/>
      <c r="K18" s="48"/>
      <c r="L18" s="48"/>
      <c r="M18" s="48"/>
      <c r="N18" s="48"/>
      <c r="O18" s="48"/>
      <c r="P18" s="48"/>
      <c r="Q18" s="48"/>
      <c r="R18" s="48"/>
    </row>
    <row r="19" spans="1:18" ht="18" customHeight="1" thickBot="1" x14ac:dyDescent="0.4">
      <c r="A19" s="55" t="s">
        <v>19</v>
      </c>
      <c r="B19" s="46" t="s">
        <v>20</v>
      </c>
      <c r="C19" s="33" t="s">
        <v>21</v>
      </c>
      <c r="D19" s="48"/>
      <c r="E19" s="71" t="s">
        <v>22</v>
      </c>
      <c r="F19" s="48"/>
      <c r="G19" s="48"/>
      <c r="H19" s="48"/>
      <c r="I19" s="48"/>
      <c r="J19" s="48"/>
      <c r="K19" s="48"/>
      <c r="L19" s="48"/>
      <c r="M19" s="48"/>
      <c r="N19" s="48"/>
      <c r="O19" s="48"/>
      <c r="P19" s="48"/>
      <c r="Q19" s="48"/>
      <c r="R19" s="48"/>
    </row>
    <row r="20" spans="1:18" ht="14.5" thickBot="1" x14ac:dyDescent="0.35">
      <c r="A20" s="46"/>
      <c r="B20" s="46"/>
      <c r="C20" s="74"/>
      <c r="D20" s="48"/>
      <c r="E20" s="48"/>
      <c r="F20" s="48"/>
      <c r="G20" s="48"/>
      <c r="H20" s="48"/>
      <c r="I20" s="48"/>
      <c r="J20" s="48"/>
      <c r="K20" s="48"/>
      <c r="L20" s="48"/>
      <c r="M20" s="48"/>
      <c r="N20" s="48"/>
      <c r="O20" s="48"/>
      <c r="P20" s="48"/>
      <c r="Q20" s="48"/>
      <c r="R20" s="48"/>
    </row>
    <row r="21" spans="1:18" ht="73.5" customHeight="1" thickBot="1" x14ac:dyDescent="0.35">
      <c r="A21" s="56" t="s">
        <v>23</v>
      </c>
      <c r="B21" s="57" t="s">
        <v>24</v>
      </c>
      <c r="C21" s="33">
        <v>72</v>
      </c>
      <c r="D21" s="79"/>
      <c r="E21" s="107" t="s">
        <v>25</v>
      </c>
      <c r="F21" s="107"/>
      <c r="G21" s="107"/>
      <c r="H21" s="107"/>
      <c r="I21" s="107"/>
      <c r="J21" s="107"/>
      <c r="K21" s="107"/>
      <c r="L21" s="107"/>
      <c r="M21" s="107"/>
      <c r="N21" s="107"/>
      <c r="O21" s="107"/>
      <c r="P21" s="107"/>
      <c r="Q21" s="48"/>
      <c r="R21" s="48"/>
    </row>
    <row r="22" spans="1:18" ht="17.5" customHeight="1" thickBot="1" x14ac:dyDescent="0.35">
      <c r="A22" s="46"/>
      <c r="B22" s="57"/>
      <c r="C22" s="94"/>
      <c r="D22" s="79"/>
      <c r="E22" s="69"/>
      <c r="F22" s="69"/>
      <c r="G22" s="69"/>
      <c r="H22" s="69"/>
      <c r="I22" s="69"/>
      <c r="J22" s="69"/>
      <c r="K22" s="69"/>
      <c r="L22" s="69"/>
      <c r="M22" s="69"/>
      <c r="N22" s="69"/>
      <c r="O22" s="69"/>
      <c r="P22" s="69"/>
      <c r="Q22" s="48"/>
      <c r="R22" s="48"/>
    </row>
    <row r="23" spans="1:18" ht="17.5" customHeight="1" thickBot="1" x14ac:dyDescent="0.35">
      <c r="A23" s="46"/>
      <c r="B23" s="46" t="s">
        <v>26</v>
      </c>
      <c r="C23" s="33" t="s">
        <v>14</v>
      </c>
      <c r="D23" s="48"/>
      <c r="E23" s="48"/>
      <c r="F23" s="48"/>
      <c r="G23" s="48"/>
      <c r="H23" s="48"/>
      <c r="I23" s="48"/>
      <c r="J23" s="48"/>
      <c r="K23" s="48"/>
      <c r="L23" s="48"/>
      <c r="M23" s="48"/>
      <c r="N23" s="48"/>
      <c r="O23" s="48"/>
      <c r="P23" s="48"/>
      <c r="Q23" s="48"/>
      <c r="R23" s="48"/>
    </row>
    <row r="24" spans="1:18" ht="14.5" thickBot="1" x14ac:dyDescent="0.35">
      <c r="A24" s="46"/>
      <c r="B24" s="46"/>
      <c r="C24" s="74"/>
      <c r="D24" s="48"/>
      <c r="E24" s="48"/>
      <c r="F24" s="48"/>
      <c r="G24" s="48"/>
      <c r="H24" s="48"/>
      <c r="I24" s="48"/>
      <c r="J24" s="48"/>
      <c r="K24" s="48"/>
      <c r="L24" s="48"/>
      <c r="M24" s="48"/>
      <c r="N24" s="48"/>
      <c r="O24" s="48"/>
      <c r="P24" s="48"/>
      <c r="Q24" s="48"/>
      <c r="R24" s="48"/>
    </row>
    <row r="25" spans="1:18" ht="17.149999999999999" customHeight="1" thickBot="1" x14ac:dyDescent="0.35">
      <c r="A25" s="55" t="s">
        <v>27</v>
      </c>
      <c r="B25" s="46" t="s">
        <v>28</v>
      </c>
      <c r="C25" s="36"/>
      <c r="D25" s="48"/>
      <c r="E25" s="46" t="s">
        <v>101</v>
      </c>
      <c r="F25" s="48"/>
      <c r="G25" s="48"/>
      <c r="H25" s="48"/>
      <c r="I25" s="48"/>
      <c r="J25" s="48"/>
      <c r="K25" s="48"/>
      <c r="L25" s="48"/>
      <c r="M25" s="48"/>
      <c r="N25" s="48"/>
      <c r="O25" s="48"/>
      <c r="P25" s="48"/>
      <c r="Q25" s="48"/>
      <c r="R25" s="48"/>
    </row>
    <row r="26" spans="1:18" ht="15.65" customHeight="1" thickBot="1" x14ac:dyDescent="0.35">
      <c r="A26" s="46"/>
      <c r="B26" s="46"/>
      <c r="C26" s="74"/>
      <c r="D26" s="48"/>
      <c r="E26" s="48"/>
      <c r="F26" s="48"/>
      <c r="G26" s="48"/>
      <c r="H26" s="48"/>
      <c r="I26" s="48"/>
      <c r="J26" s="48"/>
      <c r="K26" s="48"/>
      <c r="L26" s="48"/>
      <c r="M26" s="48"/>
      <c r="N26" s="48"/>
      <c r="O26" s="48"/>
      <c r="P26" s="48"/>
      <c r="Q26" s="48"/>
      <c r="R26" s="48"/>
    </row>
    <row r="27" spans="1:18" ht="19" customHeight="1" thickBot="1" x14ac:dyDescent="0.4">
      <c r="A27" s="55" t="s">
        <v>29</v>
      </c>
      <c r="B27" s="46" t="s">
        <v>30</v>
      </c>
      <c r="C27" s="33" t="s">
        <v>14</v>
      </c>
      <c r="D27" s="48"/>
      <c r="E27" s="71" t="s">
        <v>31</v>
      </c>
      <c r="F27" s="48"/>
      <c r="G27" s="48"/>
      <c r="H27" s="48"/>
      <c r="I27" s="48"/>
      <c r="J27" s="48"/>
      <c r="K27" s="48"/>
      <c r="L27" s="48"/>
      <c r="M27" s="48"/>
      <c r="N27" s="48"/>
      <c r="O27" s="48"/>
      <c r="P27" s="48"/>
      <c r="Q27" s="48"/>
      <c r="R27" s="48"/>
    </row>
    <row r="28" spans="1:18" ht="8.15" customHeight="1" x14ac:dyDescent="0.35">
      <c r="A28" s="46"/>
      <c r="B28" s="46"/>
      <c r="C28" s="34"/>
      <c r="D28" s="48"/>
      <c r="E28" s="71"/>
      <c r="F28" s="48"/>
      <c r="G28" s="48"/>
      <c r="H28" s="48"/>
      <c r="I28" s="48"/>
      <c r="J28" s="48"/>
      <c r="K28" s="48"/>
      <c r="L28" s="48"/>
      <c r="M28" s="48"/>
      <c r="N28" s="48"/>
      <c r="O28" s="48"/>
      <c r="P28" s="48"/>
      <c r="Q28" s="48"/>
      <c r="R28" s="48"/>
    </row>
    <row r="29" spans="1:18" ht="27.65" customHeight="1" thickBot="1" x14ac:dyDescent="0.35">
      <c r="A29" s="46"/>
      <c r="B29" s="58" t="s">
        <v>32</v>
      </c>
      <c r="C29" s="37" t="s">
        <v>14</v>
      </c>
      <c r="D29" s="48"/>
      <c r="E29" s="48"/>
      <c r="F29" s="48"/>
      <c r="G29" s="48"/>
      <c r="H29" s="48"/>
      <c r="I29" s="48"/>
      <c r="J29" s="48"/>
      <c r="K29" s="48"/>
      <c r="L29" s="48"/>
      <c r="M29" s="48"/>
      <c r="N29" s="48"/>
      <c r="O29" s="48"/>
      <c r="P29" s="48"/>
      <c r="Q29" s="48"/>
      <c r="R29" s="48"/>
    </row>
    <row r="30" spans="1:18" ht="17.5" customHeight="1" thickBot="1" x14ac:dyDescent="0.4">
      <c r="A30" s="55" t="s">
        <v>33</v>
      </c>
      <c r="B30" s="57" t="s">
        <v>34</v>
      </c>
      <c r="C30" s="38"/>
      <c r="D30" s="48"/>
      <c r="E30" s="80" t="s">
        <v>79</v>
      </c>
      <c r="F30" s="48"/>
      <c r="G30" s="48"/>
      <c r="H30" s="48"/>
      <c r="I30" s="48"/>
      <c r="J30" s="48"/>
      <c r="K30" s="48"/>
      <c r="L30" s="48"/>
      <c r="M30" s="48"/>
      <c r="N30" s="48"/>
      <c r="O30" s="48"/>
      <c r="P30" s="48"/>
      <c r="Q30" s="48"/>
      <c r="R30" s="48"/>
    </row>
    <row r="31" spans="1:18" ht="27" customHeight="1" thickBot="1" x14ac:dyDescent="0.35">
      <c r="A31" s="46"/>
      <c r="B31" s="46"/>
      <c r="C31" s="95"/>
      <c r="D31" s="48"/>
      <c r="E31" s="48"/>
      <c r="F31" s="48"/>
      <c r="G31" s="48"/>
      <c r="H31" s="48"/>
      <c r="I31" s="48"/>
      <c r="J31" s="48"/>
      <c r="K31" s="48"/>
      <c r="L31" s="48"/>
      <c r="M31" s="48"/>
      <c r="N31" s="48"/>
      <c r="O31" s="48"/>
      <c r="P31" s="48"/>
      <c r="Q31" s="48"/>
      <c r="R31" s="48"/>
    </row>
    <row r="32" spans="1:18" ht="33.65" customHeight="1" thickBot="1" x14ac:dyDescent="0.35">
      <c r="A32" s="46"/>
      <c r="B32" s="59" t="s">
        <v>35</v>
      </c>
      <c r="C32" s="96" cm="1">
        <f t="array" ref="C32">IF(C25&gt;0,C25,(_xlfn.IFS(C27="Yes",IF(C30&lt;85279,0.9,0.9-(C30-85279)/5000/100),
AND(C27="No",C29="Yes"),_xlfn.IFS(C30&lt;143273,0.95,
AND(C30&lt;188273,C30&gt;143273),(0.95-(C30-143273)/3000/100),
AND(C30&gt;188273,C30&lt;267563),0.8,
AND(C30&gt;267563,C30&lt;357563),(0.8-(C30-267563)/3000/100),
AND(C30&gt;357563,C30&lt;367563),0.5,
C30&gt;367563,0.9-(C30-85279)/5000/100),
AND(C27="No",C29="No"),IF(C30&lt;85279,0.9,0.9-(C30-85279)/5000/100))))</f>
        <v>0.9</v>
      </c>
      <c r="D32" s="81"/>
      <c r="E32" s="108" t="s">
        <v>36</v>
      </c>
      <c r="F32" s="108"/>
      <c r="G32" s="108"/>
      <c r="H32" s="108"/>
      <c r="I32" s="108"/>
      <c r="J32" s="108"/>
      <c r="K32" s="108"/>
      <c r="L32" s="108"/>
      <c r="M32" s="108"/>
      <c r="N32" s="108"/>
      <c r="O32" s="108"/>
      <c r="P32" s="108"/>
      <c r="Q32" s="46"/>
      <c r="R32" s="48"/>
    </row>
    <row r="33" spans="1:18" ht="24.65" customHeight="1" thickBot="1" x14ac:dyDescent="0.35">
      <c r="A33" s="46"/>
      <c r="B33" s="46"/>
      <c r="C33" s="40"/>
      <c r="D33" s="48"/>
      <c r="E33" s="82"/>
      <c r="F33" s="48"/>
      <c r="G33" s="48"/>
      <c r="H33" s="48"/>
      <c r="I33" s="48"/>
      <c r="J33" s="48"/>
      <c r="K33" s="48"/>
      <c r="L33" s="48"/>
      <c r="M33" s="48"/>
      <c r="N33" s="48"/>
      <c r="O33" s="48"/>
      <c r="P33" s="48"/>
      <c r="Q33" s="48"/>
      <c r="R33" s="48"/>
    </row>
    <row r="34" spans="1:18" ht="17.149999999999999" customHeight="1" thickBot="1" x14ac:dyDescent="0.4">
      <c r="A34" s="46"/>
      <c r="B34" s="54" t="s">
        <v>37</v>
      </c>
      <c r="C34" s="97" t="str">
        <f>IF(AND(C32&gt;=80%, C15="Yes", C17="Yes", C19="No"),"Yes","No")</f>
        <v>Yes</v>
      </c>
      <c r="D34" s="81"/>
      <c r="E34" s="80" t="s">
        <v>38</v>
      </c>
      <c r="F34" s="48"/>
      <c r="G34" s="48"/>
      <c r="H34" s="48"/>
      <c r="I34" s="48"/>
      <c r="J34" s="48"/>
      <c r="K34" s="48"/>
      <c r="L34" s="48"/>
      <c r="M34" s="48"/>
      <c r="N34" s="48"/>
      <c r="O34" s="48"/>
      <c r="P34" s="48"/>
      <c r="Q34" s="48"/>
      <c r="R34" s="48"/>
    </row>
    <row r="35" spans="1:18" ht="14.5" thickBot="1" x14ac:dyDescent="0.35">
      <c r="A35" s="46"/>
      <c r="B35" s="46"/>
      <c r="C35" s="41"/>
      <c r="D35" s="48"/>
      <c r="E35" s="48"/>
      <c r="F35" s="48"/>
      <c r="G35" s="48"/>
      <c r="H35" s="48"/>
      <c r="I35" s="48"/>
      <c r="J35" s="48"/>
      <c r="K35" s="48"/>
      <c r="L35" s="48"/>
      <c r="M35" s="48"/>
      <c r="N35" s="48"/>
      <c r="O35" s="48"/>
      <c r="P35" s="48"/>
      <c r="Q35" s="48"/>
      <c r="R35" s="48"/>
    </row>
    <row r="36" spans="1:18" ht="35.5" customHeight="1" thickBot="1" x14ac:dyDescent="0.35">
      <c r="A36" s="60" t="s">
        <v>39</v>
      </c>
      <c r="B36" s="61" t="s">
        <v>40</v>
      </c>
      <c r="C36" s="33" t="s">
        <v>21</v>
      </c>
      <c r="D36" s="48"/>
      <c r="E36" s="109" t="s">
        <v>41</v>
      </c>
      <c r="F36" s="109"/>
      <c r="G36" s="109"/>
      <c r="H36" s="109"/>
      <c r="I36" s="109"/>
      <c r="J36" s="109"/>
      <c r="K36" s="109"/>
      <c r="L36" s="109"/>
      <c r="M36" s="109"/>
      <c r="N36" s="109"/>
      <c r="O36" s="109"/>
      <c r="P36" s="109"/>
      <c r="Q36" s="109"/>
      <c r="R36" s="109"/>
    </row>
    <row r="37" spans="1:18" x14ac:dyDescent="0.3">
      <c r="A37" s="46"/>
      <c r="B37" s="54"/>
      <c r="D37" s="48"/>
      <c r="E37" s="48"/>
      <c r="F37" s="48"/>
      <c r="G37" s="48"/>
      <c r="H37" s="48"/>
      <c r="I37" s="48"/>
      <c r="J37" s="48"/>
      <c r="K37" s="48"/>
      <c r="L37" s="48"/>
      <c r="M37" s="48"/>
      <c r="N37" s="48"/>
      <c r="O37" s="48"/>
      <c r="P37" s="48"/>
      <c r="Q37" s="48"/>
      <c r="R37" s="48"/>
    </row>
    <row r="38" spans="1:18" ht="33" customHeight="1" x14ac:dyDescent="0.35">
      <c r="A38" s="62"/>
      <c r="B38" s="63" t="s">
        <v>42</v>
      </c>
      <c r="C38" s="42" t="s">
        <v>21</v>
      </c>
      <c r="D38" s="48"/>
      <c r="E38" s="80" t="s">
        <v>43</v>
      </c>
      <c r="F38" s="48"/>
      <c r="G38" s="48"/>
      <c r="H38" s="48"/>
      <c r="I38" s="48"/>
      <c r="J38" s="48"/>
      <c r="K38" s="48"/>
      <c r="L38" s="48"/>
      <c r="M38" s="48"/>
      <c r="N38" s="48"/>
      <c r="O38" s="48"/>
      <c r="P38" s="48"/>
      <c r="Q38" s="48"/>
      <c r="R38" s="48"/>
    </row>
    <row r="39" spans="1:18" hidden="1" x14ac:dyDescent="0.3">
      <c r="A39" s="46"/>
      <c r="B39" s="48"/>
      <c r="C39" s="39"/>
      <c r="D39" s="48"/>
      <c r="E39" s="48"/>
      <c r="F39" s="48"/>
      <c r="G39" s="48"/>
      <c r="H39" s="48"/>
      <c r="I39" s="48"/>
      <c r="J39" s="48"/>
      <c r="K39" s="48"/>
      <c r="L39" s="48"/>
      <c r="M39" s="48"/>
      <c r="N39" s="48"/>
      <c r="O39" s="48"/>
      <c r="P39" s="48"/>
      <c r="Q39" s="48"/>
      <c r="R39" s="48"/>
    </row>
    <row r="40" spans="1:18" ht="14.5" hidden="1" x14ac:dyDescent="0.35">
      <c r="A40" s="46"/>
      <c r="B40" s="48"/>
      <c r="C40" s="39"/>
      <c r="D40" s="48"/>
      <c r="E40" s="71"/>
      <c r="F40" s="48"/>
      <c r="G40" s="48"/>
      <c r="H40" s="48"/>
      <c r="I40" s="48"/>
      <c r="J40" s="48"/>
      <c r="K40" s="48"/>
      <c r="L40" s="48"/>
      <c r="M40" s="48"/>
      <c r="N40" s="48"/>
      <c r="O40" s="48"/>
      <c r="P40" s="48"/>
      <c r="Q40" s="48"/>
      <c r="R40" s="48"/>
    </row>
    <row r="41" spans="1:18" ht="18" x14ac:dyDescent="0.4">
      <c r="A41" s="46"/>
      <c r="B41" s="52" t="s">
        <v>44</v>
      </c>
      <c r="C41" s="39"/>
      <c r="D41" s="48"/>
      <c r="E41" s="48"/>
      <c r="F41" s="48"/>
      <c r="G41" s="48"/>
      <c r="H41" s="48"/>
      <c r="I41" s="48"/>
      <c r="J41" s="48"/>
      <c r="K41" s="48"/>
      <c r="L41" s="48"/>
      <c r="M41" s="48"/>
      <c r="N41" s="48"/>
      <c r="O41" s="48"/>
      <c r="P41" s="48"/>
      <c r="Q41" s="48"/>
      <c r="R41" s="48"/>
    </row>
    <row r="42" spans="1:18" ht="14.5" thickBot="1" x14ac:dyDescent="0.35">
      <c r="A42" s="46"/>
      <c r="B42" s="48"/>
      <c r="C42" s="39"/>
      <c r="D42" s="48"/>
      <c r="E42" s="48"/>
      <c r="F42" s="48"/>
      <c r="G42" s="48"/>
      <c r="H42" s="48"/>
      <c r="I42" s="48"/>
      <c r="J42" s="48"/>
      <c r="K42" s="48"/>
      <c r="L42" s="48"/>
      <c r="M42" s="48"/>
      <c r="N42" s="48"/>
      <c r="O42" s="48"/>
      <c r="P42" s="48"/>
      <c r="Q42" s="48"/>
      <c r="R42" s="48"/>
    </row>
    <row r="43" spans="1:18" s="43" customFormat="1" ht="17.149999999999999" customHeight="1" thickBot="1" x14ac:dyDescent="0.35">
      <c r="A43" s="64" t="s">
        <v>45</v>
      </c>
      <c r="B43" s="65" t="s">
        <v>46</v>
      </c>
      <c r="C43" s="38"/>
      <c r="D43" s="67"/>
      <c r="E43" s="67"/>
      <c r="F43" s="67"/>
      <c r="G43" s="67"/>
      <c r="H43" s="67"/>
      <c r="I43" s="67"/>
      <c r="J43" s="67"/>
      <c r="K43" s="67"/>
      <c r="L43" s="67"/>
      <c r="M43" s="67"/>
      <c r="N43" s="67"/>
      <c r="O43" s="67"/>
      <c r="P43" s="67"/>
      <c r="Q43" s="67"/>
      <c r="R43" s="67"/>
    </row>
    <row r="44" spans="1:18" ht="14.5" thickBot="1" x14ac:dyDescent="0.35">
      <c r="A44" s="46"/>
      <c r="B44" s="48"/>
      <c r="C44" s="41"/>
      <c r="D44" s="48"/>
      <c r="E44" s="48"/>
      <c r="F44" s="48"/>
      <c r="G44" s="48"/>
      <c r="H44" s="48"/>
      <c r="I44" s="48"/>
      <c r="J44" s="48"/>
      <c r="K44" s="48"/>
      <c r="L44" s="48"/>
      <c r="M44" s="48"/>
      <c r="N44" s="48"/>
      <c r="O44" s="48"/>
      <c r="P44" s="48"/>
      <c r="Q44" s="48"/>
      <c r="R44" s="48"/>
    </row>
    <row r="45" spans="1:18" ht="18" customHeight="1" thickBot="1" x14ac:dyDescent="0.35">
      <c r="A45" s="55" t="s">
        <v>47</v>
      </c>
      <c r="B45" s="46" t="s">
        <v>48</v>
      </c>
      <c r="C45" s="44"/>
      <c r="D45" s="48"/>
      <c r="E45" s="46" t="s">
        <v>49</v>
      </c>
      <c r="F45" s="48"/>
      <c r="G45" s="48"/>
      <c r="H45" s="48"/>
      <c r="I45" s="48"/>
      <c r="J45" s="48"/>
      <c r="K45" s="48"/>
      <c r="L45" s="48"/>
      <c r="M45" s="48"/>
      <c r="N45" s="48"/>
      <c r="O45" s="48"/>
      <c r="P45" s="48"/>
      <c r="Q45" s="48"/>
      <c r="R45" s="48"/>
    </row>
    <row r="46" spans="1:18" ht="15" thickBot="1" x14ac:dyDescent="0.4">
      <c r="A46" s="46"/>
      <c r="B46" s="46"/>
      <c r="C46" s="39"/>
      <c r="D46" s="48"/>
      <c r="E46" s="71"/>
      <c r="F46" s="48"/>
      <c r="G46" s="48"/>
      <c r="H46" s="48"/>
      <c r="I46" s="48"/>
      <c r="J46" s="48"/>
      <c r="K46" s="48"/>
      <c r="L46" s="48"/>
      <c r="M46" s="48"/>
      <c r="N46" s="48"/>
      <c r="O46" s="48"/>
      <c r="P46" s="48"/>
      <c r="Q46" s="48"/>
      <c r="R46" s="48"/>
    </row>
    <row r="47" spans="1:18" ht="18" customHeight="1" thickBot="1" x14ac:dyDescent="0.35">
      <c r="A47" s="46"/>
      <c r="B47" s="46" t="s">
        <v>50</v>
      </c>
      <c r="C47" s="98">
        <f>IFERROR(C43/C45,0)</f>
        <v>0</v>
      </c>
      <c r="D47" s="48"/>
      <c r="E47" s="48" t="s">
        <v>51</v>
      </c>
      <c r="F47" s="48"/>
      <c r="G47" s="48"/>
      <c r="H47" s="48"/>
      <c r="I47" s="48"/>
      <c r="J47" s="48"/>
      <c r="K47" s="48"/>
      <c r="L47" s="48"/>
      <c r="M47" s="48"/>
      <c r="N47" s="48"/>
      <c r="O47" s="48"/>
      <c r="P47" s="48"/>
      <c r="Q47" s="48"/>
      <c r="R47" s="48"/>
    </row>
    <row r="48" spans="1:18" ht="14.5" thickBot="1" x14ac:dyDescent="0.35">
      <c r="A48" s="46"/>
      <c r="B48" s="48"/>
      <c r="C48" s="39"/>
      <c r="D48" s="48"/>
      <c r="E48" s="48"/>
      <c r="F48" s="48"/>
      <c r="G48" s="48"/>
      <c r="H48" s="48"/>
      <c r="I48" s="48"/>
      <c r="J48" s="48"/>
      <c r="K48" s="48"/>
      <c r="L48" s="48"/>
      <c r="M48" s="48"/>
      <c r="N48" s="48"/>
      <c r="O48" s="48"/>
      <c r="P48" s="48"/>
      <c r="Q48" s="48"/>
      <c r="R48" s="48"/>
    </row>
    <row r="49" spans="1:18" ht="32.25" customHeight="1" thickBot="1" x14ac:dyDescent="0.35">
      <c r="A49" s="64" t="s">
        <v>52</v>
      </c>
      <c r="B49" s="61" t="s">
        <v>53</v>
      </c>
      <c r="C49" s="33">
        <v>4</v>
      </c>
      <c r="D49" s="48"/>
      <c r="E49" s="48"/>
      <c r="F49" s="48"/>
      <c r="G49" s="48"/>
      <c r="H49" s="48"/>
      <c r="I49" s="48"/>
      <c r="J49" s="48"/>
      <c r="K49" s="48"/>
      <c r="L49" s="48"/>
      <c r="M49" s="48"/>
      <c r="N49" s="48"/>
      <c r="O49" s="48"/>
      <c r="P49" s="48"/>
      <c r="Q49" s="48"/>
      <c r="R49" s="48"/>
    </row>
    <row r="50" spans="1:18" x14ac:dyDescent="0.3">
      <c r="A50" s="46"/>
      <c r="B50" s="48"/>
      <c r="C50" s="95"/>
      <c r="D50" s="48"/>
      <c r="E50" s="83"/>
      <c r="F50" s="48"/>
      <c r="G50" s="48"/>
      <c r="H50" s="48"/>
      <c r="I50" s="48"/>
      <c r="J50" s="48"/>
      <c r="K50" s="48"/>
      <c r="L50" s="48"/>
      <c r="M50" s="48"/>
      <c r="N50" s="48"/>
      <c r="O50" s="48"/>
      <c r="P50" s="48"/>
      <c r="Q50" s="48"/>
      <c r="R50" s="48"/>
    </row>
    <row r="51" spans="1:18" ht="18" customHeight="1" x14ac:dyDescent="0.4">
      <c r="A51" s="46"/>
      <c r="B51" s="66" t="s">
        <v>54</v>
      </c>
      <c r="C51" s="95"/>
      <c r="D51" s="48"/>
      <c r="E51" s="83"/>
      <c r="F51" s="48"/>
      <c r="G51" s="48"/>
      <c r="H51" s="48"/>
      <c r="I51" s="48"/>
      <c r="J51" s="48"/>
      <c r="K51" s="48"/>
      <c r="L51" s="48"/>
      <c r="M51" s="48"/>
      <c r="N51" s="48"/>
      <c r="O51" s="48"/>
      <c r="P51" s="48"/>
      <c r="Q51" s="48"/>
      <c r="R51" s="48"/>
    </row>
    <row r="52" spans="1:18" ht="14.5" hidden="1" thickBot="1" x14ac:dyDescent="0.35">
      <c r="A52" s="46"/>
      <c r="B52" s="46" t="s">
        <v>55</v>
      </c>
      <c r="C52" s="95"/>
      <c r="D52" s="48"/>
      <c r="E52" s="83"/>
      <c r="F52" s="48"/>
      <c r="G52" s="83"/>
      <c r="H52" s="83"/>
      <c r="I52" s="48"/>
      <c r="J52" s="48"/>
      <c r="K52" s="48"/>
      <c r="L52" s="48"/>
      <c r="M52" s="48"/>
      <c r="N52" s="48"/>
      <c r="O52" s="48"/>
      <c r="P52" s="48"/>
      <c r="Q52" s="48"/>
      <c r="R52" s="48"/>
    </row>
    <row r="53" spans="1:18" ht="14.5" hidden="1" thickBot="1" x14ac:dyDescent="0.35">
      <c r="A53" s="46"/>
      <c r="B53" s="48" t="s">
        <v>56</v>
      </c>
      <c r="C53" s="105">
        <f>$C$43*$C$49*52</f>
        <v>0</v>
      </c>
      <c r="D53" s="81"/>
      <c r="E53" s="83"/>
      <c r="F53" s="48"/>
      <c r="G53" s="83"/>
      <c r="H53" s="83"/>
      <c r="I53" s="48"/>
      <c r="J53" s="48"/>
      <c r="K53" s="48"/>
      <c r="L53" s="48"/>
      <c r="M53" s="48"/>
      <c r="N53" s="48"/>
      <c r="O53" s="48"/>
      <c r="P53" s="48"/>
      <c r="Q53" s="48"/>
      <c r="R53" s="48"/>
    </row>
    <row r="54" spans="1:18" ht="15" hidden="1" thickBot="1" x14ac:dyDescent="0.4">
      <c r="A54" s="46"/>
      <c r="B54" s="48" t="s">
        <v>57</v>
      </c>
      <c r="C54" s="105" cm="1">
        <f t="array" ref="C54">IF(C36="Yes", MIN(C53,120%*14.63*C49*C45*52), (
  _xlfn.IFS(AND($C$47&lt;14.64,$C$21=100),(C32*C49*C45*C47*52),
         AND($C$47&gt;14.63,$C$21=100),(14.63*$C$45*C49*52*$C$32),
         AND($C$47&lt;14.64,$C$21=72),(MIN($C$21,$C$45*$C$49*2)*C32*C47*(52/2)),
         AND($C$47&gt;14.64,$C$21=72), ((MIN($C$21,$C$45*$C$49*2)*14.63*C32*26)))))</f>
        <v>0</v>
      </c>
      <c r="D54" s="84"/>
      <c r="E54" s="71" t="s">
        <v>58</v>
      </c>
      <c r="F54" s="48"/>
      <c r="G54" s="83"/>
      <c r="H54" s="83"/>
      <c r="I54" s="48"/>
      <c r="J54" s="48"/>
      <c r="K54" s="48"/>
      <c r="L54" s="48"/>
      <c r="M54" s="48"/>
      <c r="N54" s="48"/>
      <c r="O54" s="48"/>
      <c r="P54" s="48"/>
      <c r="Q54" s="48"/>
      <c r="R54" s="48"/>
    </row>
    <row r="55" spans="1:18" ht="14.5" hidden="1" thickBot="1" x14ac:dyDescent="0.35">
      <c r="A55" s="46"/>
      <c r="B55" s="67" t="s">
        <v>59</v>
      </c>
      <c r="C55" s="105">
        <f>SUM(C56:C57)</f>
        <v>0</v>
      </c>
      <c r="D55" s="81"/>
      <c r="E55" s="83"/>
      <c r="F55" s="48"/>
      <c r="G55" s="48"/>
      <c r="H55" s="48"/>
      <c r="I55" s="48"/>
      <c r="J55" s="83"/>
      <c r="K55" s="48"/>
      <c r="L55" s="48"/>
      <c r="M55" s="48"/>
      <c r="N55" s="48"/>
      <c r="O55" s="48"/>
      <c r="P55" s="48"/>
      <c r="Q55" s="48"/>
      <c r="R55" s="48"/>
    </row>
    <row r="56" spans="1:18" ht="14.5" hidden="1" thickBot="1" x14ac:dyDescent="0.35">
      <c r="A56" s="46"/>
      <c r="B56" s="68" t="s">
        <v>60</v>
      </c>
      <c r="C56" s="105">
        <f>IF(C36="Yes",0,
        IF(C32&gt;90%, MIN(C45,11)*MIN(C47,14.63)*C49*52*(1-C32), MIN(C45,11)*MIN(C47,14.63)*C49*52*10%))</f>
        <v>0</v>
      </c>
      <c r="D56" s="81"/>
      <c r="E56" s="83"/>
      <c r="F56" s="48"/>
      <c r="G56" s="48"/>
      <c r="H56" s="48"/>
      <c r="I56" s="48"/>
      <c r="J56" s="83"/>
      <c r="K56" s="48"/>
      <c r="L56" s="48"/>
      <c r="M56" s="48"/>
      <c r="N56" s="48"/>
      <c r="O56" s="48"/>
      <c r="P56" s="48"/>
      <c r="Q56" s="48"/>
      <c r="R56" s="48"/>
    </row>
    <row r="57" spans="1:18" ht="14.5" hidden="1" thickBot="1" x14ac:dyDescent="0.35">
      <c r="A57" s="46"/>
      <c r="B57" s="68" t="s">
        <v>61</v>
      </c>
      <c r="C57" s="105">
        <f>IF(C36="Yes",0, IF(AND(C49&gt;3,C21&lt;100),MAX(C49*MIN(C45,11)*2-C21,0)*C32*MIN(C47,14.63)*26,0))</f>
        <v>0</v>
      </c>
      <c r="D57" s="81"/>
      <c r="E57" s="83"/>
      <c r="F57" s="48"/>
      <c r="G57" s="48"/>
      <c r="H57" s="48"/>
      <c r="I57" s="48"/>
      <c r="J57" s="83"/>
      <c r="K57" s="48"/>
      <c r="L57" s="48"/>
      <c r="M57" s="48"/>
      <c r="N57" s="48"/>
      <c r="O57" s="48"/>
      <c r="P57" s="48"/>
      <c r="Q57" s="48"/>
      <c r="R57" s="48"/>
    </row>
    <row r="58" spans="1:18" ht="14.5" hidden="1" thickBot="1" x14ac:dyDescent="0.35">
      <c r="A58" s="46"/>
      <c r="B58" s="69" t="s">
        <v>62</v>
      </c>
      <c r="C58" s="105">
        <f>ROUND(C53-C54-C55,0)</f>
        <v>0</v>
      </c>
      <c r="D58" s="81"/>
      <c r="E58" s="83"/>
      <c r="F58" s="48"/>
      <c r="G58" s="48"/>
      <c r="H58" s="48"/>
      <c r="I58" s="48"/>
      <c r="J58" s="83"/>
      <c r="K58" s="48"/>
      <c r="L58" s="48"/>
      <c r="M58" s="48"/>
      <c r="N58" s="48"/>
      <c r="O58" s="48"/>
      <c r="P58" s="48"/>
      <c r="Q58" s="48"/>
      <c r="R58" s="48"/>
    </row>
    <row r="59" spans="1:18" ht="12" hidden="1" customHeight="1" x14ac:dyDescent="0.3">
      <c r="A59" s="46"/>
      <c r="B59" s="48"/>
      <c r="C59" s="48"/>
      <c r="D59" s="48"/>
      <c r="E59" s="48"/>
      <c r="F59" s="48"/>
      <c r="G59" s="85"/>
      <c r="H59" s="85"/>
      <c r="I59" s="48"/>
      <c r="J59" s="83"/>
      <c r="K59" s="48"/>
      <c r="L59" s="48"/>
      <c r="M59" s="48"/>
      <c r="N59" s="48"/>
      <c r="O59" s="48"/>
      <c r="P59" s="48"/>
      <c r="Q59" s="48"/>
      <c r="R59" s="48"/>
    </row>
    <row r="60" spans="1:18" ht="12" customHeight="1" thickBot="1" x14ac:dyDescent="0.35">
      <c r="A60" s="46"/>
      <c r="B60" s="48"/>
      <c r="C60" s="48"/>
      <c r="D60" s="48"/>
      <c r="E60" s="48"/>
      <c r="F60" s="48"/>
      <c r="G60" s="85"/>
      <c r="H60" s="85"/>
      <c r="I60" s="48"/>
      <c r="J60" s="83"/>
      <c r="K60" s="48"/>
      <c r="L60" s="48"/>
      <c r="M60" s="48"/>
      <c r="N60" s="48"/>
      <c r="O60" s="48"/>
      <c r="P60" s="48"/>
      <c r="Q60" s="48"/>
      <c r="R60" s="48"/>
    </row>
    <row r="61" spans="1:18" ht="16.5" customHeight="1" thickBot="1" x14ac:dyDescent="0.35">
      <c r="A61" s="46"/>
      <c r="B61" s="48" t="s">
        <v>63</v>
      </c>
      <c r="C61" s="99">
        <f>C53/4</f>
        <v>0</v>
      </c>
      <c r="D61" s="48"/>
      <c r="E61" s="48"/>
      <c r="F61" s="48"/>
      <c r="G61" s="85"/>
      <c r="H61" s="85"/>
      <c r="I61" s="48"/>
      <c r="J61" s="83"/>
      <c r="K61" s="48"/>
      <c r="L61" s="48"/>
      <c r="M61" s="48"/>
      <c r="N61" s="48"/>
      <c r="O61" s="48"/>
      <c r="P61" s="48"/>
      <c r="Q61" s="48"/>
      <c r="R61" s="48"/>
    </row>
    <row r="62" spans="1:18" ht="14.5" customHeight="1" thickBot="1" x14ac:dyDescent="0.35">
      <c r="A62" s="46"/>
      <c r="B62" s="48" t="s">
        <v>64</v>
      </c>
      <c r="C62" s="99">
        <f>C54/4</f>
        <v>0</v>
      </c>
      <c r="D62" s="48"/>
      <c r="E62" s="48"/>
      <c r="F62" s="48"/>
      <c r="G62" s="85"/>
      <c r="H62" s="85"/>
      <c r="I62" s="48"/>
      <c r="J62" s="83"/>
      <c r="K62" s="48"/>
      <c r="L62" s="48"/>
      <c r="M62" s="48"/>
      <c r="N62" s="48"/>
      <c r="O62" s="48"/>
      <c r="P62" s="48"/>
      <c r="Q62" s="48"/>
      <c r="R62" s="48"/>
    </row>
    <row r="63" spans="1:18" ht="14.5" customHeight="1" thickBot="1" x14ac:dyDescent="0.35">
      <c r="A63" s="46"/>
      <c r="B63" s="48" t="s">
        <v>65</v>
      </c>
      <c r="C63" s="99">
        <f>C55/4</f>
        <v>0</v>
      </c>
      <c r="D63" s="48"/>
      <c r="E63" s="48"/>
      <c r="F63" s="48"/>
      <c r="G63" s="85"/>
      <c r="H63" s="85"/>
      <c r="I63" s="48"/>
      <c r="J63" s="83"/>
      <c r="K63" s="48"/>
      <c r="L63" s="48"/>
      <c r="M63" s="48"/>
      <c r="N63" s="48"/>
      <c r="O63" s="48"/>
      <c r="P63" s="48"/>
      <c r="Q63" s="48"/>
      <c r="R63" s="48"/>
    </row>
    <row r="64" spans="1:18" ht="14.5" customHeight="1" thickBot="1" x14ac:dyDescent="0.35">
      <c r="A64" s="46"/>
      <c r="B64" s="70" t="s">
        <v>66</v>
      </c>
      <c r="C64" s="100">
        <f>ROUND(C61-C62-C63, 0)</f>
        <v>0</v>
      </c>
      <c r="D64" s="48"/>
      <c r="E64" s="48"/>
      <c r="F64" s="48"/>
      <c r="G64" s="85"/>
      <c r="H64" s="85"/>
      <c r="I64" s="48"/>
      <c r="J64" s="83"/>
      <c r="K64" s="48"/>
      <c r="L64" s="48"/>
      <c r="M64" s="48"/>
      <c r="N64" s="48"/>
      <c r="O64" s="48"/>
      <c r="P64" s="48"/>
      <c r="Q64" s="48"/>
      <c r="R64" s="48"/>
    </row>
    <row r="65" spans="1:18" ht="12" customHeight="1" thickBot="1" x14ac:dyDescent="0.35">
      <c r="A65" s="46"/>
      <c r="B65" s="48"/>
      <c r="C65" s="48"/>
      <c r="D65" s="48"/>
      <c r="E65" s="48"/>
      <c r="F65" s="48"/>
      <c r="G65" s="85"/>
      <c r="H65" s="85"/>
      <c r="I65" s="48"/>
      <c r="J65" s="83"/>
      <c r="K65" s="48"/>
      <c r="L65" s="48"/>
      <c r="M65" s="48"/>
      <c r="N65" s="48"/>
      <c r="O65" s="48"/>
      <c r="P65" s="48"/>
      <c r="Q65" s="48"/>
      <c r="R65" s="48"/>
    </row>
    <row r="66" spans="1:18" ht="14.5" thickBot="1" x14ac:dyDescent="0.35">
      <c r="A66" s="46"/>
      <c r="B66" s="48" t="s">
        <v>67</v>
      </c>
      <c r="C66" s="99">
        <f>C53/26</f>
        <v>0</v>
      </c>
      <c r="D66" s="81"/>
      <c r="E66" s="48"/>
      <c r="F66" s="48"/>
      <c r="G66" s="48"/>
      <c r="H66" s="48"/>
      <c r="I66" s="48"/>
      <c r="J66" s="48"/>
      <c r="K66" s="48"/>
      <c r="L66" s="48"/>
      <c r="M66" s="48"/>
      <c r="N66" s="48"/>
      <c r="O66" s="48"/>
      <c r="P66" s="48"/>
      <c r="Q66" s="48"/>
      <c r="R66" s="48"/>
    </row>
    <row r="67" spans="1:18" ht="14.5" thickBot="1" x14ac:dyDescent="0.35">
      <c r="A67" s="46"/>
      <c r="B67" s="48" t="s">
        <v>68</v>
      </c>
      <c r="C67" s="99">
        <f>C54/26</f>
        <v>0</v>
      </c>
      <c r="D67" s="81"/>
      <c r="E67" s="48"/>
      <c r="F67" s="48"/>
      <c r="G67" s="48"/>
      <c r="H67" s="48"/>
      <c r="I67" s="48"/>
      <c r="J67" s="48"/>
      <c r="K67" s="48"/>
      <c r="L67" s="48"/>
      <c r="M67" s="48"/>
      <c r="N67" s="48"/>
      <c r="O67" s="48"/>
      <c r="P67" s="48"/>
      <c r="Q67" s="48"/>
      <c r="R67" s="48"/>
    </row>
    <row r="68" spans="1:18" ht="14.5" thickBot="1" x14ac:dyDescent="0.35">
      <c r="A68" s="46"/>
      <c r="B68" s="48" t="s">
        <v>69</v>
      </c>
      <c r="C68" s="99">
        <f>C55/26</f>
        <v>0</v>
      </c>
      <c r="D68" s="81"/>
      <c r="E68" s="48"/>
      <c r="F68" s="48"/>
      <c r="G68" s="48"/>
      <c r="H68" s="48"/>
      <c r="I68" s="48"/>
      <c r="J68" s="48"/>
      <c r="K68" s="48"/>
      <c r="L68" s="48"/>
      <c r="M68" s="48"/>
      <c r="N68" s="48"/>
      <c r="O68" s="48"/>
      <c r="P68" s="48"/>
      <c r="Q68" s="48"/>
      <c r="R68" s="48"/>
    </row>
    <row r="69" spans="1:18" ht="14.5" hidden="1" thickBot="1" x14ac:dyDescent="0.35">
      <c r="A69" s="46"/>
      <c r="B69" s="48"/>
      <c r="C69" s="101"/>
      <c r="D69" s="81"/>
      <c r="E69" s="48"/>
      <c r="F69" s="48"/>
      <c r="G69" s="48"/>
      <c r="H69" s="48"/>
      <c r="I69" s="48"/>
      <c r="J69" s="48"/>
      <c r="K69" s="48"/>
      <c r="L69" s="48"/>
      <c r="M69" s="48"/>
      <c r="N69" s="48"/>
      <c r="O69" s="48"/>
      <c r="P69" s="48"/>
      <c r="Q69" s="48"/>
      <c r="R69" s="48"/>
    </row>
    <row r="70" spans="1:18" ht="17.149999999999999" customHeight="1" thickBot="1" x14ac:dyDescent="0.35">
      <c r="A70" s="46"/>
      <c r="B70" s="70" t="s">
        <v>70</v>
      </c>
      <c r="C70" s="100">
        <f>ROUND(C66-C67-C68, 0)</f>
        <v>0</v>
      </c>
      <c r="D70" s="81"/>
      <c r="E70" s="48"/>
      <c r="F70" s="48"/>
      <c r="G70" s="48"/>
      <c r="H70" s="48"/>
      <c r="I70" s="48"/>
      <c r="J70" s="48"/>
      <c r="K70" s="48"/>
      <c r="L70" s="48"/>
      <c r="M70" s="48"/>
      <c r="N70" s="48"/>
      <c r="O70" s="48"/>
      <c r="P70" s="48"/>
      <c r="Q70" s="48"/>
      <c r="R70" s="48"/>
    </row>
    <row r="71" spans="1:18" ht="14.5" thickBot="1" x14ac:dyDescent="0.35">
      <c r="A71" s="46"/>
      <c r="B71" s="46"/>
      <c r="C71" s="74"/>
      <c r="D71" s="48"/>
      <c r="E71" s="48"/>
      <c r="F71" s="48"/>
      <c r="G71" s="48"/>
      <c r="H71" s="48"/>
      <c r="I71" s="83"/>
      <c r="J71" s="48"/>
      <c r="K71" s="48"/>
      <c r="L71" s="48"/>
      <c r="M71" s="48"/>
      <c r="N71" s="48"/>
      <c r="O71" s="48"/>
      <c r="P71" s="48"/>
      <c r="Q71" s="48"/>
      <c r="R71" s="48"/>
    </row>
    <row r="72" spans="1:18" ht="14.5" hidden="1" thickBot="1" x14ac:dyDescent="0.35">
      <c r="A72" s="46"/>
      <c r="B72" s="69" t="s">
        <v>71</v>
      </c>
      <c r="C72" s="102">
        <f>C68/(C49*2)</f>
        <v>0</v>
      </c>
      <c r="D72" s="81"/>
      <c r="E72" s="83"/>
      <c r="F72" s="48"/>
      <c r="G72" s="48"/>
      <c r="H72" s="48"/>
      <c r="I72" s="48"/>
      <c r="J72" s="48"/>
      <c r="K72" s="48"/>
      <c r="L72" s="48"/>
      <c r="M72" s="48"/>
      <c r="N72" s="48"/>
      <c r="O72" s="48"/>
      <c r="P72" s="48"/>
      <c r="Q72" s="48"/>
      <c r="R72" s="48"/>
    </row>
    <row r="73" spans="1:18" ht="17.149999999999999" customHeight="1" thickBot="1" x14ac:dyDescent="0.35">
      <c r="A73" s="46"/>
      <c r="B73" s="65" t="s">
        <v>72</v>
      </c>
      <c r="C73" s="100">
        <f>C70/(C49*2)</f>
        <v>0</v>
      </c>
      <c r="D73" s="81"/>
      <c r="E73" s="48"/>
      <c r="F73" s="48"/>
      <c r="G73" s="48"/>
      <c r="H73" s="48"/>
      <c r="I73" s="48"/>
      <c r="J73" s="48"/>
      <c r="K73" s="48"/>
      <c r="L73" s="48"/>
      <c r="M73" s="48"/>
      <c r="N73" s="48"/>
      <c r="O73" s="48"/>
      <c r="P73" s="48"/>
      <c r="Q73" s="48"/>
      <c r="R73" s="48"/>
    </row>
    <row r="74" spans="1:18" x14ac:dyDescent="0.3">
      <c r="A74" s="46"/>
      <c r="B74" s="48"/>
      <c r="C74" s="74"/>
      <c r="D74" s="48"/>
      <c r="E74" s="48"/>
      <c r="F74" s="48"/>
      <c r="G74" s="48"/>
      <c r="H74" s="48"/>
      <c r="I74" s="48"/>
      <c r="J74" s="48"/>
      <c r="K74" s="48"/>
      <c r="L74" s="48"/>
      <c r="M74" s="48"/>
      <c r="N74" s="48"/>
      <c r="O74" s="48"/>
      <c r="P74" s="48"/>
      <c r="Q74" s="48"/>
      <c r="R74" s="48"/>
    </row>
    <row r="75" spans="1:18" hidden="1" x14ac:dyDescent="0.3">
      <c r="A75" s="46"/>
      <c r="B75" s="48"/>
      <c r="C75" s="74"/>
      <c r="D75" s="48"/>
      <c r="E75" s="48"/>
      <c r="F75" s="48"/>
      <c r="G75" s="48"/>
      <c r="H75" s="48"/>
      <c r="I75" s="48"/>
      <c r="J75" s="48"/>
      <c r="K75" s="48"/>
      <c r="L75" s="48"/>
      <c r="M75" s="48"/>
      <c r="N75" s="48"/>
      <c r="O75" s="48"/>
      <c r="P75" s="48"/>
      <c r="Q75" s="48"/>
      <c r="R75" s="48"/>
    </row>
    <row r="76" spans="1:18" ht="18" hidden="1" x14ac:dyDescent="0.4">
      <c r="A76" s="46"/>
      <c r="B76" s="52" t="s">
        <v>73</v>
      </c>
      <c r="C76" s="74"/>
      <c r="D76" s="48"/>
      <c r="E76" s="48"/>
      <c r="F76" s="48"/>
      <c r="G76" s="48"/>
      <c r="H76" s="48"/>
      <c r="I76" s="48"/>
      <c r="J76" s="48"/>
      <c r="K76" s="48"/>
      <c r="L76" s="48"/>
      <c r="M76" s="48"/>
      <c r="N76" s="48"/>
      <c r="O76" s="48"/>
      <c r="P76" s="48"/>
      <c r="Q76" s="48"/>
      <c r="R76" s="48"/>
    </row>
    <row r="77" spans="1:18" hidden="1" x14ac:dyDescent="0.3">
      <c r="A77" s="46"/>
      <c r="B77" s="48"/>
      <c r="C77" s="74"/>
      <c r="D77" s="48"/>
      <c r="E77" s="48"/>
      <c r="F77" s="48"/>
      <c r="G77" s="48"/>
      <c r="H77" s="48"/>
      <c r="I77" s="48"/>
      <c r="J77" s="48"/>
      <c r="K77" s="48"/>
      <c r="L77" s="48"/>
      <c r="M77" s="48"/>
      <c r="N77" s="48"/>
      <c r="O77" s="48"/>
      <c r="P77" s="48"/>
      <c r="Q77" s="48"/>
      <c r="R77" s="48"/>
    </row>
    <row r="78" spans="1:18" ht="14.5" hidden="1" x14ac:dyDescent="0.35">
      <c r="A78" s="46"/>
      <c r="B78" s="71" t="s">
        <v>74</v>
      </c>
      <c r="C78" s="74"/>
      <c r="D78" s="48"/>
      <c r="E78" s="48"/>
      <c r="F78" s="48"/>
      <c r="G78" s="48"/>
      <c r="H78" s="48"/>
      <c r="I78" s="48"/>
      <c r="J78" s="48"/>
      <c r="K78" s="48"/>
      <c r="L78" s="48"/>
      <c r="M78" s="48"/>
      <c r="N78" s="48"/>
      <c r="O78" s="48"/>
      <c r="P78" s="48"/>
      <c r="Q78" s="48"/>
      <c r="R78" s="48"/>
    </row>
    <row r="79" spans="1:18" hidden="1" x14ac:dyDescent="0.3">
      <c r="A79" s="46"/>
      <c r="B79" s="48"/>
      <c r="C79" s="74"/>
      <c r="D79" s="48"/>
      <c r="E79" s="48"/>
      <c r="F79" s="48"/>
      <c r="G79" s="48"/>
      <c r="H79" s="48"/>
      <c r="I79" s="48"/>
      <c r="J79" s="48"/>
      <c r="K79" s="48"/>
      <c r="L79" s="48"/>
      <c r="M79" s="48"/>
      <c r="N79" s="48"/>
      <c r="O79" s="48"/>
      <c r="P79" s="48"/>
      <c r="Q79" s="48"/>
      <c r="R79" s="48"/>
    </row>
    <row r="80" spans="1:18" ht="336.5" hidden="1" thickBot="1" x14ac:dyDescent="0.35">
      <c r="A80" s="46"/>
      <c r="B80" s="69" t="s">
        <v>30</v>
      </c>
      <c r="C80" s="69" t="s">
        <v>32</v>
      </c>
      <c r="D80" s="69" t="s">
        <v>75</v>
      </c>
      <c r="E80" s="86" t="s">
        <v>34</v>
      </c>
      <c r="F80" s="69" t="s">
        <v>35</v>
      </c>
      <c r="G80" s="69" t="s">
        <v>40</v>
      </c>
      <c r="H80" s="87" t="s">
        <v>42</v>
      </c>
      <c r="I80" s="69" t="s">
        <v>37</v>
      </c>
      <c r="J80" s="88" t="s">
        <v>76</v>
      </c>
      <c r="K80" s="54" t="s">
        <v>48</v>
      </c>
      <c r="L80" s="88" t="s">
        <v>77</v>
      </c>
      <c r="M80" s="54" t="s">
        <v>59</v>
      </c>
      <c r="N80" s="48"/>
      <c r="O80" s="48"/>
      <c r="P80" s="48"/>
      <c r="Q80" s="48"/>
      <c r="R80" s="48"/>
    </row>
    <row r="81" spans="1:18" ht="14.5" hidden="1" thickBot="1" x14ac:dyDescent="0.35">
      <c r="A81" s="46"/>
      <c r="B81" s="72" t="str">
        <f>C27</f>
        <v>Yes</v>
      </c>
      <c r="C81" s="103" t="str">
        <f>C27</f>
        <v>Yes</v>
      </c>
      <c r="D81" s="72">
        <f>C21</f>
        <v>72</v>
      </c>
      <c r="E81" s="89">
        <f>C30</f>
        <v>0</v>
      </c>
      <c r="F81" s="90">
        <f>C32</f>
        <v>0.9</v>
      </c>
      <c r="G81" s="72" t="str">
        <f>C36</f>
        <v>No</v>
      </c>
      <c r="H81" s="91" t="str">
        <f>C38</f>
        <v>No</v>
      </c>
      <c r="I81" s="91" t="str">
        <f>C34</f>
        <v>Yes</v>
      </c>
      <c r="J81" s="92">
        <f>C43</f>
        <v>0</v>
      </c>
      <c r="K81" s="72">
        <f>C45</f>
        <v>0</v>
      </c>
      <c r="L81" s="72">
        <f>C49</f>
        <v>4</v>
      </c>
      <c r="M81" s="93">
        <f>C55</f>
        <v>0</v>
      </c>
      <c r="N81" s="48"/>
      <c r="O81" s="48"/>
      <c r="P81" s="48"/>
      <c r="Q81" s="48"/>
      <c r="R81" s="48"/>
    </row>
    <row r="82" spans="1:18" x14ac:dyDescent="0.3">
      <c r="A82" s="46"/>
      <c r="B82" s="73"/>
      <c r="C82" s="74"/>
      <c r="D82" s="48"/>
      <c r="E82" s="48"/>
      <c r="F82" s="48"/>
      <c r="G82" s="48"/>
      <c r="H82" s="48"/>
      <c r="I82" s="48"/>
      <c r="J82" s="48"/>
      <c r="K82" s="48"/>
      <c r="L82" s="48"/>
      <c r="M82" s="48"/>
      <c r="N82" s="48"/>
      <c r="O82" s="48"/>
      <c r="P82" s="48"/>
      <c r="Q82" s="48"/>
      <c r="R82" s="48"/>
    </row>
    <row r="83" spans="1:18" x14ac:dyDescent="0.3">
      <c r="A83" s="46"/>
      <c r="B83" s="74"/>
      <c r="C83" s="74"/>
      <c r="D83" s="48"/>
      <c r="E83" s="48"/>
      <c r="F83" s="48"/>
      <c r="G83" s="48"/>
      <c r="H83" s="48"/>
      <c r="I83" s="48"/>
      <c r="J83" s="48"/>
      <c r="K83" s="48"/>
      <c r="L83" s="48"/>
      <c r="M83" s="48"/>
      <c r="N83" s="48"/>
      <c r="O83" s="48"/>
      <c r="P83" s="48"/>
      <c r="Q83" s="48"/>
      <c r="R83" s="48"/>
    </row>
    <row r="84" spans="1:18" x14ac:dyDescent="0.3">
      <c r="A84" s="46"/>
      <c r="B84" s="48"/>
      <c r="C84" s="74"/>
      <c r="D84" s="48"/>
      <c r="E84" s="48"/>
      <c r="F84" s="48"/>
      <c r="G84" s="48"/>
      <c r="H84" s="48"/>
      <c r="I84" s="48"/>
      <c r="J84" s="48"/>
      <c r="K84" s="48"/>
      <c r="L84" s="48"/>
      <c r="M84" s="48"/>
      <c r="N84" s="48"/>
      <c r="O84" s="48"/>
      <c r="P84" s="48"/>
      <c r="Q84" s="48"/>
      <c r="R84" s="48"/>
    </row>
    <row r="85" spans="1:18" x14ac:dyDescent="0.3">
      <c r="A85" s="46"/>
      <c r="B85" s="67"/>
      <c r="C85" s="74"/>
      <c r="D85" s="48"/>
      <c r="E85" s="48"/>
      <c r="F85" s="48"/>
      <c r="G85" s="48"/>
      <c r="H85" s="48"/>
      <c r="I85" s="48"/>
      <c r="J85" s="48"/>
      <c r="K85" s="48"/>
      <c r="L85" s="48"/>
      <c r="M85" s="48"/>
      <c r="N85" s="48"/>
      <c r="O85" s="48"/>
      <c r="P85" s="48"/>
      <c r="Q85" s="48"/>
      <c r="R85" s="48"/>
    </row>
    <row r="86" spans="1:18" x14ac:dyDescent="0.3">
      <c r="A86" s="46"/>
      <c r="B86" s="67"/>
      <c r="C86" s="104"/>
      <c r="D86" s="48"/>
      <c r="E86" s="48"/>
      <c r="F86" s="48"/>
      <c r="G86" s="48"/>
      <c r="H86" s="48"/>
      <c r="I86" s="48"/>
      <c r="J86" s="48"/>
      <c r="K86" s="48"/>
      <c r="L86" s="48"/>
      <c r="M86" s="48"/>
      <c r="N86" s="48"/>
      <c r="O86" s="48"/>
      <c r="P86" s="48"/>
      <c r="Q86" s="48"/>
      <c r="R86" s="48"/>
    </row>
    <row r="87" spans="1:18" x14ac:dyDescent="0.3">
      <c r="A87" s="46"/>
      <c r="B87" s="48"/>
      <c r="C87" s="74"/>
      <c r="D87" s="48"/>
      <c r="E87" s="48"/>
      <c r="F87" s="48"/>
      <c r="G87" s="48"/>
      <c r="H87" s="48"/>
      <c r="I87" s="48"/>
      <c r="J87" s="48"/>
      <c r="K87" s="48"/>
      <c r="L87" s="48"/>
      <c r="M87" s="48"/>
      <c r="N87" s="48"/>
      <c r="O87" s="48"/>
      <c r="P87" s="48"/>
      <c r="Q87" s="48"/>
      <c r="R87" s="48"/>
    </row>
    <row r="89" spans="1:18" x14ac:dyDescent="0.3">
      <c r="B89" s="32"/>
      <c r="C89" s="31"/>
    </row>
    <row r="90" spans="1:18" x14ac:dyDescent="0.3">
      <c r="B90" s="32"/>
      <c r="C90" s="31"/>
    </row>
    <row r="91" spans="1:18" x14ac:dyDescent="0.3">
      <c r="C91" s="31"/>
    </row>
    <row r="92" spans="1:18" x14ac:dyDescent="0.3">
      <c r="C92" s="31"/>
    </row>
    <row r="93" spans="1:18" x14ac:dyDescent="0.3">
      <c r="B93" s="35"/>
      <c r="C93" s="31"/>
    </row>
    <row r="94" spans="1:18" x14ac:dyDescent="0.3">
      <c r="B94" s="35"/>
      <c r="C94" s="31"/>
    </row>
    <row r="95" spans="1:18" x14ac:dyDescent="0.3">
      <c r="B95" s="32"/>
      <c r="C95" s="31"/>
    </row>
    <row r="96" spans="1:18" x14ac:dyDescent="0.3">
      <c r="B96" s="32"/>
      <c r="C96" s="31"/>
    </row>
    <row r="97" spans="2:3" x14ac:dyDescent="0.3">
      <c r="C97" s="31"/>
    </row>
    <row r="98" spans="2:3" x14ac:dyDescent="0.3">
      <c r="C98" s="31"/>
    </row>
    <row r="99" spans="2:3" x14ac:dyDescent="0.3">
      <c r="C99" s="31"/>
    </row>
    <row r="100" spans="2:3" x14ac:dyDescent="0.3">
      <c r="C100" s="31"/>
    </row>
    <row r="101" spans="2:3" x14ac:dyDescent="0.3">
      <c r="C101" s="31"/>
    </row>
    <row r="102" spans="2:3" x14ac:dyDescent="0.3">
      <c r="B102" s="45"/>
      <c r="C102" s="31"/>
    </row>
    <row r="103" spans="2:3" x14ac:dyDescent="0.3">
      <c r="B103" s="45"/>
      <c r="C103" s="31"/>
    </row>
    <row r="104" spans="2:3" x14ac:dyDescent="0.3">
      <c r="B104" s="45"/>
      <c r="C104" s="31"/>
    </row>
    <row r="105" spans="2:3" x14ac:dyDescent="0.3">
      <c r="C105" s="31"/>
    </row>
    <row r="106" spans="2:3" x14ac:dyDescent="0.3">
      <c r="C106" s="31"/>
    </row>
    <row r="107" spans="2:3" x14ac:dyDescent="0.3">
      <c r="C107" s="31"/>
    </row>
    <row r="108" spans="2:3" x14ac:dyDescent="0.3">
      <c r="C108" s="31"/>
    </row>
    <row r="109" spans="2:3" x14ac:dyDescent="0.3">
      <c r="C109" s="31"/>
    </row>
    <row r="117" spans="2:18" s="27" customFormat="1" x14ac:dyDescent="0.3">
      <c r="B117" s="31"/>
      <c r="C117" s="32"/>
      <c r="D117" s="31"/>
      <c r="E117" s="31"/>
      <c r="F117" s="31"/>
      <c r="G117" s="31"/>
      <c r="H117" s="31"/>
      <c r="I117" s="31"/>
      <c r="J117" s="31"/>
      <c r="K117" s="31"/>
      <c r="L117" s="31"/>
      <c r="M117" s="31"/>
      <c r="N117" s="31"/>
      <c r="O117" s="31"/>
      <c r="P117" s="31"/>
      <c r="Q117" s="31"/>
      <c r="R117" s="31"/>
    </row>
    <row r="118" spans="2:18" s="27" customFormat="1" x14ac:dyDescent="0.3">
      <c r="B118" s="31"/>
      <c r="C118" s="32"/>
      <c r="D118" s="31"/>
      <c r="E118" s="31"/>
      <c r="F118" s="31"/>
      <c r="G118" s="31"/>
      <c r="H118" s="31"/>
      <c r="I118" s="31"/>
      <c r="J118" s="31"/>
      <c r="K118" s="31"/>
      <c r="L118" s="31"/>
      <c r="M118" s="31"/>
      <c r="N118" s="31"/>
      <c r="O118" s="31"/>
      <c r="P118" s="31"/>
      <c r="Q118" s="31"/>
      <c r="R118" s="31"/>
    </row>
    <row r="119" spans="2:18" s="27" customFormat="1" x14ac:dyDescent="0.3">
      <c r="B119" s="31"/>
      <c r="C119" s="32"/>
      <c r="D119" s="31"/>
      <c r="E119" s="31"/>
      <c r="F119" s="31"/>
      <c r="G119" s="31"/>
      <c r="H119" s="31"/>
      <c r="I119" s="31"/>
      <c r="J119" s="31"/>
      <c r="K119" s="31"/>
      <c r="L119" s="31"/>
      <c r="M119" s="31"/>
      <c r="N119" s="31"/>
      <c r="O119" s="31"/>
      <c r="P119" s="31"/>
      <c r="Q119" s="31"/>
      <c r="R119" s="31"/>
    </row>
    <row r="120" spans="2:18" s="27" customFormat="1" x14ac:dyDescent="0.3">
      <c r="B120" s="31"/>
      <c r="C120" s="32"/>
      <c r="D120" s="31"/>
      <c r="E120" s="31"/>
      <c r="F120" s="31"/>
      <c r="G120" s="31"/>
      <c r="H120" s="31"/>
      <c r="I120" s="31"/>
      <c r="J120" s="31"/>
      <c r="K120" s="31"/>
      <c r="L120" s="31"/>
      <c r="M120" s="31"/>
      <c r="N120" s="31"/>
      <c r="O120" s="31"/>
      <c r="P120" s="31"/>
      <c r="Q120" s="31"/>
      <c r="R120" s="31"/>
    </row>
    <row r="121" spans="2:18" s="27" customFormat="1" x14ac:dyDescent="0.3">
      <c r="B121" s="31"/>
      <c r="C121" s="32"/>
      <c r="D121" s="31"/>
      <c r="E121" s="31"/>
      <c r="F121" s="31"/>
      <c r="G121" s="31"/>
      <c r="H121" s="31"/>
      <c r="I121" s="31"/>
      <c r="J121" s="31"/>
      <c r="K121" s="31"/>
      <c r="L121" s="31"/>
      <c r="M121" s="31"/>
      <c r="N121" s="31"/>
      <c r="O121" s="31"/>
      <c r="P121" s="31"/>
      <c r="Q121" s="31"/>
      <c r="R121" s="31"/>
    </row>
    <row r="122" spans="2:18" s="27" customFormat="1" x14ac:dyDescent="0.3">
      <c r="B122" s="31"/>
      <c r="C122" s="32"/>
      <c r="D122" s="31"/>
      <c r="E122" s="31"/>
      <c r="F122" s="31"/>
      <c r="G122" s="31"/>
      <c r="H122" s="31"/>
      <c r="I122" s="31"/>
      <c r="J122" s="31"/>
      <c r="K122" s="31"/>
      <c r="L122" s="31"/>
      <c r="M122" s="31"/>
      <c r="N122" s="31"/>
      <c r="O122" s="31"/>
      <c r="P122" s="31"/>
      <c r="Q122" s="31"/>
      <c r="R122" s="31"/>
    </row>
    <row r="123" spans="2:18" s="27" customFormat="1" x14ac:dyDescent="0.3">
      <c r="B123" s="31"/>
      <c r="C123" s="32"/>
      <c r="D123" s="31"/>
      <c r="E123" s="31"/>
      <c r="F123" s="31"/>
      <c r="G123" s="31"/>
      <c r="H123" s="31"/>
      <c r="I123" s="31"/>
      <c r="J123" s="31"/>
      <c r="K123" s="31"/>
      <c r="L123" s="31"/>
      <c r="M123" s="31"/>
      <c r="N123" s="31"/>
      <c r="O123" s="31"/>
      <c r="P123" s="31"/>
      <c r="Q123" s="31"/>
      <c r="R123" s="31"/>
    </row>
    <row r="124" spans="2:18" s="27" customFormat="1" x14ac:dyDescent="0.3">
      <c r="B124" s="31"/>
      <c r="C124" s="32"/>
      <c r="D124" s="31"/>
      <c r="E124" s="31"/>
      <c r="F124" s="31"/>
      <c r="G124" s="31"/>
      <c r="H124" s="31"/>
      <c r="I124" s="31"/>
      <c r="J124" s="31"/>
      <c r="K124" s="31"/>
      <c r="L124" s="31"/>
      <c r="M124" s="31"/>
      <c r="N124" s="31"/>
      <c r="O124" s="31"/>
      <c r="P124" s="31"/>
      <c r="Q124" s="31"/>
      <c r="R124" s="31"/>
    </row>
    <row r="125" spans="2:18" s="27" customFormat="1" x14ac:dyDescent="0.3">
      <c r="B125" s="31"/>
      <c r="C125" s="32"/>
      <c r="D125" s="31"/>
      <c r="E125" s="31"/>
      <c r="F125" s="31"/>
      <c r="G125" s="31"/>
      <c r="H125" s="31"/>
      <c r="I125" s="31"/>
      <c r="J125" s="31"/>
      <c r="K125" s="31"/>
      <c r="L125" s="31"/>
      <c r="M125" s="31"/>
      <c r="N125" s="31"/>
      <c r="O125" s="31"/>
      <c r="P125" s="31"/>
      <c r="Q125" s="31"/>
      <c r="R125" s="31"/>
    </row>
    <row r="126" spans="2:18" s="27" customFormat="1" x14ac:dyDescent="0.3">
      <c r="B126" s="31"/>
      <c r="C126" s="32"/>
      <c r="D126" s="31"/>
      <c r="E126" s="31"/>
      <c r="F126" s="31"/>
      <c r="G126" s="31"/>
      <c r="H126" s="31"/>
      <c r="I126" s="31"/>
      <c r="J126" s="31"/>
      <c r="K126" s="31"/>
      <c r="L126" s="31"/>
      <c r="M126" s="31"/>
      <c r="N126" s="31"/>
      <c r="O126" s="31"/>
      <c r="P126" s="31"/>
      <c r="Q126" s="31"/>
      <c r="R126" s="31"/>
    </row>
    <row r="127" spans="2:18" s="27" customFormat="1" x14ac:dyDescent="0.3">
      <c r="B127" s="31"/>
      <c r="C127" s="32"/>
      <c r="D127" s="31"/>
      <c r="E127" s="31"/>
      <c r="F127" s="31"/>
      <c r="G127" s="31"/>
      <c r="H127" s="31"/>
      <c r="I127" s="31"/>
      <c r="J127" s="31"/>
      <c r="K127" s="31"/>
      <c r="L127" s="31"/>
      <c r="M127" s="31"/>
      <c r="N127" s="31"/>
      <c r="O127" s="31"/>
      <c r="P127" s="31"/>
      <c r="Q127" s="31"/>
      <c r="R127" s="31"/>
    </row>
    <row r="128" spans="2:18" s="27" customFormat="1" x14ac:dyDescent="0.3">
      <c r="B128" s="31"/>
      <c r="C128" s="32"/>
      <c r="D128" s="31"/>
      <c r="E128" s="31"/>
      <c r="F128" s="31"/>
      <c r="G128" s="31"/>
      <c r="H128" s="31"/>
      <c r="I128" s="31"/>
      <c r="J128" s="31"/>
      <c r="K128" s="31"/>
      <c r="L128" s="31"/>
      <c r="M128" s="31"/>
      <c r="N128" s="31"/>
      <c r="O128" s="31"/>
      <c r="P128" s="31"/>
      <c r="Q128" s="31"/>
      <c r="R128" s="31"/>
    </row>
  </sheetData>
  <sheetProtection sheet="1" objects="1" scenarios="1"/>
  <mergeCells count="3">
    <mergeCell ref="E21:P21"/>
    <mergeCell ref="E32:P32"/>
    <mergeCell ref="E36:R36"/>
  </mergeCells>
  <conditionalFormatting sqref="A25:B25 E25:N25">
    <cfRule type="expression" dxfId="101" priority="4">
      <formula>$C$23="No"</formula>
    </cfRule>
  </conditionalFormatting>
  <conditionalFormatting sqref="A27:B27 A30:B30">
    <cfRule type="expression" dxfId="100" priority="2">
      <formula>$C$23="Yes"</formula>
    </cfRule>
  </conditionalFormatting>
  <conditionalFormatting sqref="A25:N25">
    <cfRule type="expression" dxfId="99" priority="5">
      <formula>$C$23="No"</formula>
    </cfRule>
  </conditionalFormatting>
  <conditionalFormatting sqref="A27:P30">
    <cfRule type="expression" dxfId="98" priority="6">
      <formula>$C$23="yes"</formula>
    </cfRule>
  </conditionalFormatting>
  <conditionalFormatting sqref="B29">
    <cfRule type="expression" dxfId="97" priority="12">
      <formula>$C$27="Yes"</formula>
    </cfRule>
  </conditionalFormatting>
  <conditionalFormatting sqref="B38">
    <cfRule type="expression" dxfId="96" priority="10">
      <formula>$C$36="Yes"</formula>
    </cfRule>
  </conditionalFormatting>
  <conditionalFormatting sqref="C25">
    <cfRule type="expression" dxfId="95" priority="3">
      <formula>$C$23="No"</formula>
    </cfRule>
  </conditionalFormatting>
  <conditionalFormatting sqref="C27 C30">
    <cfRule type="expression" dxfId="94" priority="1">
      <formula>$C$23="Yes"</formula>
    </cfRule>
  </conditionalFormatting>
  <conditionalFormatting sqref="C29">
    <cfRule type="expression" dxfId="93" priority="13">
      <formula>$C$27="Yes"</formula>
    </cfRule>
  </conditionalFormatting>
  <conditionalFormatting sqref="C34">
    <cfRule type="expression" dxfId="92" priority="19">
      <formula>$C$34="Yes"</formula>
    </cfRule>
    <cfRule type="expression" dxfId="91" priority="20">
      <formula>$C$34="No"</formula>
    </cfRule>
  </conditionalFormatting>
  <conditionalFormatting sqref="C38">
    <cfRule type="expression" dxfId="90" priority="7">
      <formula>$C$36="Yes"</formula>
    </cfRule>
  </conditionalFormatting>
  <conditionalFormatting sqref="E15">
    <cfRule type="expression" dxfId="89" priority="16">
      <formula>$C$15="Yes"</formula>
    </cfRule>
    <cfRule type="expression" dxfId="88" priority="17">
      <formula>$C$17="No"</formula>
    </cfRule>
  </conditionalFormatting>
  <conditionalFormatting sqref="E17">
    <cfRule type="expression" dxfId="87" priority="18">
      <formula>$C$17="Yes"</formula>
    </cfRule>
  </conditionalFormatting>
  <conditionalFormatting sqref="E19">
    <cfRule type="expression" dxfId="86" priority="15">
      <formula>$C$19="No"</formula>
    </cfRule>
  </conditionalFormatting>
  <conditionalFormatting sqref="E27:E28">
    <cfRule type="expression" dxfId="85" priority="14">
      <formula>$C$27="Yes"</formula>
    </cfRule>
  </conditionalFormatting>
  <conditionalFormatting sqref="E30">
    <cfRule type="expression" dxfId="84" priority="11">
      <formula>$C$30&gt;133280</formula>
    </cfRule>
  </conditionalFormatting>
  <conditionalFormatting sqref="E34">
    <cfRule type="expression" dxfId="83" priority="8">
      <formula>$C$34="No"</formula>
    </cfRule>
  </conditionalFormatting>
  <conditionalFormatting sqref="E38">
    <cfRule type="expression" dxfId="82" priority="9">
      <formula>$C$38="Yes"</formula>
    </cfRule>
  </conditionalFormatting>
  <hyperlinks>
    <hyperlink ref="C7" location="'Preschool Plus Fee Relief'!C30" display="here" xr:uid="{4FF11967-7944-4E9C-9EE0-CCA75B908358}"/>
  </hyperlinks>
  <pageMargins left="0.7" right="0.7" top="0.75" bottom="0.75" header="0.3" footer="0.3"/>
  <headerFooter>
    <oddHeader>&amp;C&amp;"Arial"&amp;12&amp;KA80000 OFFICIAL&amp;1#_x000D_</oddHeader>
  </headerFooter>
  <ignoredErrors>
    <ignoredError sqref="A66:A74 A15:A59" numberStoredAsText="1"/>
  </ignoredErrors>
  <extLst>
    <ext xmlns:x14="http://schemas.microsoft.com/office/spreadsheetml/2009/9/main" uri="{CCE6A557-97BC-4b89-ADB6-D9C93CAAB3DF}">
      <x14:dataValidations xmlns:xm="http://schemas.microsoft.com/office/excel/2006/main" count="4">
        <x14:dataValidation type="list" allowBlank="1" showInputMessage="1" showErrorMessage="1" xr:uid="{EB7D0FD8-6D87-42B0-847E-58A3ADF3E9D2}">
          <x14:formula1>
            <xm:f>Lists!$A$3:$A$4</xm:f>
          </x14:formula1>
          <xm:sqref>C17 C15 C19 C27:C29 B81:C81 C23</xm:sqref>
        </x14:dataValidation>
        <x14:dataValidation type="list" allowBlank="1" showInputMessage="1" showErrorMessage="1" xr:uid="{A0FE8A4C-B376-4FA4-8786-8B13FDF8E9C9}">
          <x14:formula1>
            <xm:f>Lists!$C$3:$C$4</xm:f>
          </x14:formula1>
          <xm:sqref>G81 C36 C38</xm:sqref>
        </x14:dataValidation>
        <x14:dataValidation type="list" allowBlank="1" showInputMessage="1" showErrorMessage="1" xr:uid="{8E997006-E005-43D4-AA0F-4F0BD117531B}">
          <x14:formula1>
            <xm:f>Lists!$B$3:$B$4</xm:f>
          </x14:formula1>
          <xm:sqref>C21:C22 D81</xm:sqref>
        </x14:dataValidation>
        <x14:dataValidation type="list" allowBlank="1" showInputMessage="1" showErrorMessage="1" xr:uid="{5C29BDEE-AD3A-4C7E-A123-4D11DDC2DE9F}">
          <x14:formula1>
            <xm:f>Lists!$H$3:$H$4</xm:f>
          </x14:formula1>
          <xm:sqref>C49 L81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43623-4BAF-48E9-9C03-6F71D0F68D35}">
  <sheetPr>
    <tabColor theme="4"/>
  </sheetPr>
  <dimension ref="A1:R128"/>
  <sheetViews>
    <sheetView showGridLines="0" zoomScale="72" zoomScaleNormal="90" workbookViewId="0"/>
  </sheetViews>
  <sheetFormatPr defaultColWidth="8.81640625" defaultRowHeight="14" x14ac:dyDescent="0.3"/>
  <cols>
    <col min="1" max="1" width="3.54296875" style="27" customWidth="1"/>
    <col min="2" max="2" width="105.453125" style="31" customWidth="1"/>
    <col min="3" max="3" width="19.26953125" style="32" customWidth="1"/>
    <col min="4" max="4" width="5.81640625" style="31" customWidth="1"/>
    <col min="5" max="5" width="12.26953125" style="31" customWidth="1"/>
    <col min="6" max="6" width="12.1796875" style="31" customWidth="1"/>
    <col min="7" max="7" width="11.81640625" style="31" bestFit="1" customWidth="1"/>
    <col min="8" max="8" width="11.81640625" style="31" customWidth="1"/>
    <col min="9" max="9" width="12.26953125" style="31" bestFit="1" customWidth="1"/>
    <col min="10" max="10" width="11.81640625" style="31" bestFit="1" customWidth="1"/>
    <col min="11" max="11" width="8.81640625" style="31"/>
    <col min="12" max="12" width="13.81640625" style="31" customWidth="1"/>
    <col min="13" max="13" width="12.7265625" style="31" customWidth="1"/>
    <col min="14" max="14" width="10.54296875" style="31" customWidth="1"/>
    <col min="15" max="15" width="27.81640625" style="31" customWidth="1"/>
    <col min="16" max="16" width="8.81640625" style="31" customWidth="1"/>
    <col min="17" max="16384" width="8.81640625" style="31"/>
  </cols>
  <sheetData>
    <row r="1" spans="1:18" ht="33" customHeight="1" thickBot="1" x14ac:dyDescent="0.55000000000000004">
      <c r="A1" s="46"/>
      <c r="B1" s="47" t="s">
        <v>1</v>
      </c>
      <c r="C1" s="28" t="s">
        <v>2</v>
      </c>
      <c r="D1" s="28"/>
      <c r="E1" s="29"/>
      <c r="F1" s="29"/>
      <c r="G1" s="30"/>
      <c r="H1" s="76"/>
      <c r="I1" s="76"/>
      <c r="J1" s="76"/>
      <c r="K1" s="76"/>
      <c r="L1" s="76"/>
      <c r="M1" s="48"/>
      <c r="N1" s="48"/>
      <c r="O1" s="48"/>
      <c r="P1" s="48"/>
      <c r="Q1" s="48"/>
      <c r="R1" s="48"/>
    </row>
    <row r="2" spans="1:18" ht="14.5" thickTop="1" x14ac:dyDescent="0.3">
      <c r="A2" s="46"/>
      <c r="B2" s="48"/>
      <c r="C2" s="74"/>
      <c r="D2" s="48"/>
      <c r="E2" s="48"/>
      <c r="F2" s="48"/>
      <c r="G2" s="48"/>
      <c r="H2" s="48"/>
      <c r="I2" s="48"/>
      <c r="J2" s="48"/>
      <c r="K2" s="48"/>
      <c r="L2" s="48"/>
      <c r="M2" s="48"/>
      <c r="N2" s="48"/>
      <c r="O2" s="48"/>
      <c r="P2" s="48"/>
      <c r="Q2" s="48"/>
      <c r="R2" s="48"/>
    </row>
    <row r="3" spans="1:18" x14ac:dyDescent="0.3">
      <c r="A3" s="46"/>
      <c r="B3" s="48" t="s">
        <v>78</v>
      </c>
      <c r="C3" s="74"/>
      <c r="D3" s="48"/>
      <c r="E3" s="48"/>
      <c r="F3" s="48"/>
      <c r="G3" s="48"/>
      <c r="H3" s="48"/>
      <c r="I3" s="48"/>
      <c r="J3" s="48"/>
      <c r="K3" s="48"/>
      <c r="L3" s="48"/>
      <c r="M3" s="48"/>
      <c r="N3" s="48"/>
      <c r="O3" s="48"/>
      <c r="P3" s="48"/>
      <c r="Q3" s="48"/>
      <c r="R3" s="48"/>
    </row>
    <row r="4" spans="1:18" x14ac:dyDescent="0.3">
      <c r="A4" s="46"/>
      <c r="B4" s="48"/>
      <c r="C4" s="74"/>
      <c r="D4" s="48"/>
      <c r="E4" s="48"/>
      <c r="F4" s="48"/>
      <c r="G4" s="48"/>
      <c r="H4" s="48"/>
      <c r="I4" s="48"/>
      <c r="J4" s="48"/>
      <c r="K4" s="48"/>
      <c r="L4" s="48"/>
      <c r="M4" s="48"/>
      <c r="N4" s="48"/>
      <c r="O4" s="48"/>
      <c r="P4" s="48"/>
      <c r="Q4" s="48"/>
      <c r="R4" s="48"/>
    </row>
    <row r="5" spans="1:18" x14ac:dyDescent="0.3">
      <c r="A5" s="46"/>
      <c r="B5" s="46" t="s">
        <v>5</v>
      </c>
      <c r="C5" s="74"/>
      <c r="D5" s="48"/>
      <c r="E5" s="48"/>
      <c r="F5" s="48"/>
      <c r="G5" s="48"/>
      <c r="H5" s="48"/>
      <c r="I5" s="48"/>
      <c r="J5" s="48"/>
      <c r="K5" s="48"/>
      <c r="L5" s="48"/>
      <c r="M5" s="48"/>
      <c r="N5" s="48"/>
      <c r="O5" s="48"/>
      <c r="P5" s="48"/>
      <c r="Q5" s="48"/>
      <c r="R5" s="48"/>
    </row>
    <row r="6" spans="1:18" hidden="1" x14ac:dyDescent="0.3">
      <c r="A6" s="46"/>
      <c r="B6" s="48"/>
      <c r="C6" s="74"/>
      <c r="D6" s="48"/>
      <c r="E6" s="48"/>
      <c r="F6" s="48"/>
      <c r="G6" s="48"/>
      <c r="H6" s="48"/>
      <c r="I6" s="48"/>
      <c r="J6" s="48"/>
      <c r="K6" s="48"/>
      <c r="L6" s="48"/>
      <c r="M6" s="48"/>
      <c r="N6" s="48"/>
      <c r="O6" s="48"/>
      <c r="P6" s="48"/>
      <c r="Q6" s="48"/>
      <c r="R6" s="48"/>
    </row>
    <row r="7" spans="1:18" hidden="1" x14ac:dyDescent="0.3">
      <c r="A7" s="46"/>
      <c r="B7" s="48" t="s">
        <v>6</v>
      </c>
      <c r="C7" s="75" t="s">
        <v>7</v>
      </c>
      <c r="D7" s="48"/>
      <c r="E7" s="48"/>
      <c r="F7" s="48"/>
      <c r="G7" s="48"/>
      <c r="H7" s="48"/>
      <c r="I7" s="48"/>
      <c r="J7" s="48"/>
      <c r="K7" s="48"/>
      <c r="L7" s="48"/>
      <c r="M7" s="48"/>
      <c r="N7" s="48"/>
      <c r="O7" s="48"/>
      <c r="P7" s="48"/>
      <c r="Q7" s="48"/>
      <c r="R7" s="48"/>
    </row>
    <row r="8" spans="1:18" ht="17.149999999999999" customHeight="1" thickBot="1" x14ac:dyDescent="0.35">
      <c r="A8" s="46"/>
      <c r="B8" s="46"/>
      <c r="C8" s="74"/>
      <c r="D8" s="48"/>
      <c r="E8" s="48"/>
      <c r="F8" s="48"/>
      <c r="G8" s="48"/>
      <c r="H8" s="48"/>
      <c r="I8" s="48"/>
      <c r="J8" s="48"/>
      <c r="K8" s="48"/>
      <c r="L8" s="48"/>
      <c r="M8" s="48"/>
      <c r="N8" s="48"/>
      <c r="O8" s="48"/>
      <c r="P8" s="48"/>
      <c r="Q8" s="48"/>
      <c r="R8" s="48"/>
    </row>
    <row r="9" spans="1:18" ht="17.5" customHeight="1" thickBot="1" x14ac:dyDescent="0.35">
      <c r="A9" s="46"/>
      <c r="B9" s="49" t="s">
        <v>8</v>
      </c>
      <c r="C9" s="48"/>
      <c r="D9" s="48"/>
      <c r="E9" s="48"/>
      <c r="F9" s="48"/>
      <c r="G9" s="48"/>
      <c r="H9" s="48"/>
      <c r="I9" s="48"/>
      <c r="J9" s="48"/>
      <c r="K9" s="48"/>
      <c r="L9" s="48"/>
      <c r="M9" s="48"/>
      <c r="N9" s="48"/>
      <c r="O9" s="48"/>
      <c r="P9" s="48"/>
      <c r="Q9" s="48"/>
      <c r="R9" s="48"/>
    </row>
    <row r="10" spans="1:18" ht="17.5" customHeight="1" thickBot="1" x14ac:dyDescent="0.35">
      <c r="A10" s="46"/>
      <c r="B10" s="50" t="s">
        <v>9</v>
      </c>
      <c r="C10" s="48"/>
      <c r="D10" s="48"/>
      <c r="E10" s="48"/>
      <c r="F10" s="48"/>
      <c r="G10" s="48"/>
      <c r="H10" s="48"/>
      <c r="I10" s="48"/>
      <c r="J10" s="48"/>
      <c r="K10" s="48"/>
      <c r="L10" s="48"/>
      <c r="M10" s="48"/>
      <c r="N10" s="48"/>
      <c r="O10" s="48"/>
      <c r="P10" s="48"/>
      <c r="Q10" s="48"/>
      <c r="R10" s="48"/>
    </row>
    <row r="11" spans="1:18" ht="17.5" customHeight="1" thickBot="1" x14ac:dyDescent="0.35">
      <c r="A11" s="46"/>
      <c r="B11" s="51" t="s">
        <v>10</v>
      </c>
      <c r="C11" s="48"/>
      <c r="D11" s="48"/>
      <c r="E11" s="48"/>
      <c r="F11" s="48"/>
      <c r="G11" s="48"/>
      <c r="H11" s="48"/>
      <c r="I11" s="48"/>
      <c r="J11" s="48"/>
      <c r="K11" s="48"/>
      <c r="L11" s="48"/>
      <c r="M11" s="48"/>
      <c r="N11" s="48"/>
      <c r="O11" s="48"/>
      <c r="P11" s="48"/>
      <c r="Q11" s="48"/>
      <c r="R11" s="48"/>
    </row>
    <row r="12" spans="1:18" x14ac:dyDescent="0.3">
      <c r="A12" s="46"/>
      <c r="B12" s="48"/>
      <c r="C12" s="74"/>
      <c r="D12" s="48"/>
      <c r="E12" s="48"/>
      <c r="F12" s="48"/>
      <c r="G12" s="48"/>
      <c r="H12" s="48"/>
      <c r="I12" s="48"/>
      <c r="J12" s="48"/>
      <c r="K12" s="48"/>
      <c r="L12" s="48"/>
      <c r="M12" s="48"/>
      <c r="N12" s="48"/>
      <c r="O12" s="48"/>
      <c r="P12" s="48"/>
      <c r="Q12" s="48"/>
      <c r="R12" s="48"/>
    </row>
    <row r="13" spans="1:18" ht="18" x14ac:dyDescent="0.4">
      <c r="A13" s="46"/>
      <c r="B13" s="52" t="s">
        <v>11</v>
      </c>
      <c r="C13" s="74"/>
      <c r="D13" s="48"/>
      <c r="E13" s="48"/>
      <c r="F13" s="48"/>
      <c r="G13" s="48"/>
      <c r="H13" s="48"/>
      <c r="I13" s="48"/>
      <c r="J13" s="48"/>
      <c r="K13" s="48"/>
      <c r="L13" s="48"/>
      <c r="M13" s="48"/>
      <c r="N13" s="48"/>
      <c r="O13" s="48"/>
      <c r="P13" s="48"/>
      <c r="Q13" s="48"/>
      <c r="R13" s="48"/>
    </row>
    <row r="14" spans="1:18" ht="14.5" thickBot="1" x14ac:dyDescent="0.35">
      <c r="A14" s="46"/>
      <c r="B14" s="53"/>
      <c r="C14" s="74"/>
      <c r="D14" s="48"/>
      <c r="E14" s="48"/>
      <c r="F14" s="48"/>
      <c r="G14" s="48"/>
      <c r="H14" s="48"/>
      <c r="I14" s="48"/>
      <c r="J14" s="48"/>
      <c r="K14" s="48"/>
      <c r="L14" s="48"/>
      <c r="M14" s="48"/>
      <c r="N14" s="48"/>
      <c r="O14" s="48"/>
      <c r="P14" s="48"/>
      <c r="Q14" s="48"/>
      <c r="R14" s="48"/>
    </row>
    <row r="15" spans="1:18" ht="18" customHeight="1" thickBot="1" x14ac:dyDescent="0.4">
      <c r="A15" s="46" t="s">
        <v>12</v>
      </c>
      <c r="B15" s="46" t="s">
        <v>13</v>
      </c>
      <c r="C15" s="33" t="s">
        <v>14</v>
      </c>
      <c r="D15" s="48"/>
      <c r="E15" s="71" t="s">
        <v>15</v>
      </c>
      <c r="F15" s="48"/>
      <c r="G15" s="48"/>
      <c r="H15" s="48"/>
      <c r="I15" s="48"/>
      <c r="J15" s="48"/>
      <c r="K15" s="48"/>
      <c r="L15" s="48"/>
      <c r="M15" s="48"/>
      <c r="N15" s="48"/>
      <c r="O15" s="48"/>
      <c r="P15" s="48"/>
      <c r="Q15" s="48"/>
      <c r="R15" s="48"/>
    </row>
    <row r="16" spans="1:18" ht="15" thickBot="1" x14ac:dyDescent="0.4">
      <c r="A16" s="46"/>
      <c r="B16" s="53"/>
      <c r="C16" s="74"/>
      <c r="D16" s="48"/>
      <c r="E16" s="48"/>
      <c r="F16" s="48"/>
      <c r="G16" s="48"/>
      <c r="H16" s="78"/>
      <c r="I16" s="48"/>
      <c r="J16" s="48"/>
      <c r="K16" s="48"/>
      <c r="L16" s="48"/>
      <c r="M16" s="48"/>
      <c r="N16" s="48"/>
      <c r="O16" s="48"/>
      <c r="P16" s="48"/>
      <c r="Q16" s="48"/>
      <c r="R16" s="48"/>
    </row>
    <row r="17" spans="1:18" ht="17.5" customHeight="1" thickBot="1" x14ac:dyDescent="0.4">
      <c r="A17" s="46" t="s">
        <v>16</v>
      </c>
      <c r="B17" s="54" t="s">
        <v>17</v>
      </c>
      <c r="C17" s="33" t="s">
        <v>14</v>
      </c>
      <c r="D17" s="48"/>
      <c r="E17" s="71" t="s">
        <v>18</v>
      </c>
      <c r="F17" s="48"/>
      <c r="G17" s="48"/>
      <c r="H17" s="48"/>
      <c r="I17" s="48"/>
      <c r="J17" s="48"/>
      <c r="K17" s="48"/>
      <c r="L17" s="48"/>
      <c r="M17" s="48"/>
      <c r="N17" s="48"/>
      <c r="O17" s="48"/>
      <c r="P17" s="48"/>
      <c r="Q17" s="48"/>
      <c r="R17" s="48"/>
    </row>
    <row r="18" spans="1:18" ht="14.5" thickBot="1" x14ac:dyDescent="0.35">
      <c r="A18" s="46"/>
      <c r="B18" s="46"/>
      <c r="C18" s="74"/>
      <c r="D18" s="48"/>
      <c r="E18" s="48"/>
      <c r="F18" s="48"/>
      <c r="G18" s="48"/>
      <c r="H18" s="48"/>
      <c r="I18" s="48"/>
      <c r="J18" s="48"/>
      <c r="K18" s="48"/>
      <c r="L18" s="48"/>
      <c r="M18" s="48"/>
      <c r="N18" s="48"/>
      <c r="O18" s="48"/>
      <c r="P18" s="48"/>
      <c r="Q18" s="48"/>
      <c r="R18" s="48"/>
    </row>
    <row r="19" spans="1:18" ht="18" customHeight="1" thickBot="1" x14ac:dyDescent="0.4">
      <c r="A19" s="55" t="s">
        <v>19</v>
      </c>
      <c r="B19" s="46" t="s">
        <v>20</v>
      </c>
      <c r="C19" s="33" t="s">
        <v>21</v>
      </c>
      <c r="D19" s="48"/>
      <c r="E19" s="71" t="s">
        <v>22</v>
      </c>
      <c r="F19" s="48"/>
      <c r="G19" s="48"/>
      <c r="H19" s="48"/>
      <c r="I19" s="48"/>
      <c r="J19" s="48"/>
      <c r="K19" s="48"/>
      <c r="L19" s="48"/>
      <c r="M19" s="48"/>
      <c r="N19" s="48"/>
      <c r="O19" s="48"/>
      <c r="P19" s="48"/>
      <c r="Q19" s="48"/>
      <c r="R19" s="48"/>
    </row>
    <row r="20" spans="1:18" ht="14.5" thickBot="1" x14ac:dyDescent="0.35">
      <c r="A20" s="46"/>
      <c r="B20" s="46"/>
      <c r="C20" s="74"/>
      <c r="D20" s="48"/>
      <c r="E20" s="48"/>
      <c r="F20" s="48"/>
      <c r="G20" s="48"/>
      <c r="H20" s="48"/>
      <c r="I20" s="48"/>
      <c r="J20" s="48"/>
      <c r="K20" s="48"/>
      <c r="L20" s="48"/>
      <c r="M20" s="48"/>
      <c r="N20" s="48"/>
      <c r="O20" s="48"/>
      <c r="P20" s="48"/>
      <c r="Q20" s="48"/>
      <c r="R20" s="48"/>
    </row>
    <row r="21" spans="1:18" ht="73.5" customHeight="1" thickBot="1" x14ac:dyDescent="0.35">
      <c r="A21" s="56" t="s">
        <v>23</v>
      </c>
      <c r="B21" s="57" t="s">
        <v>24</v>
      </c>
      <c r="C21" s="33">
        <v>72</v>
      </c>
      <c r="D21" s="79"/>
      <c r="E21" s="107" t="s">
        <v>25</v>
      </c>
      <c r="F21" s="107"/>
      <c r="G21" s="107"/>
      <c r="H21" s="107"/>
      <c r="I21" s="107"/>
      <c r="J21" s="107"/>
      <c r="K21" s="107"/>
      <c r="L21" s="107"/>
      <c r="M21" s="107"/>
      <c r="N21" s="107"/>
      <c r="O21" s="107"/>
      <c r="P21" s="107"/>
      <c r="Q21" s="48"/>
      <c r="R21" s="48"/>
    </row>
    <row r="22" spans="1:18" ht="17.5" customHeight="1" thickBot="1" x14ac:dyDescent="0.35">
      <c r="A22" s="46"/>
      <c r="B22" s="57"/>
      <c r="C22" s="94"/>
      <c r="D22" s="79"/>
      <c r="E22" s="69"/>
      <c r="F22" s="69"/>
      <c r="G22" s="69"/>
      <c r="H22" s="69"/>
      <c r="I22" s="69"/>
      <c r="J22" s="69"/>
      <c r="K22" s="69"/>
      <c r="L22" s="69"/>
      <c r="M22" s="69"/>
      <c r="N22" s="69"/>
      <c r="O22" s="69"/>
      <c r="P22" s="69"/>
      <c r="Q22" s="48"/>
      <c r="R22" s="48"/>
    </row>
    <row r="23" spans="1:18" ht="17.5" customHeight="1" thickBot="1" x14ac:dyDescent="0.35">
      <c r="A23" s="46"/>
      <c r="B23" s="46" t="s">
        <v>26</v>
      </c>
      <c r="C23" s="33" t="s">
        <v>14</v>
      </c>
      <c r="D23" s="48"/>
      <c r="E23" s="48"/>
      <c r="F23" s="48"/>
      <c r="G23" s="48"/>
      <c r="H23" s="48"/>
      <c r="I23" s="48"/>
      <c r="J23" s="48"/>
      <c r="K23" s="48"/>
      <c r="L23" s="48"/>
      <c r="M23" s="48"/>
      <c r="N23" s="48"/>
      <c r="O23" s="48"/>
      <c r="P23" s="48"/>
      <c r="Q23" s="48"/>
      <c r="R23" s="48"/>
    </row>
    <row r="24" spans="1:18" ht="14.5" thickBot="1" x14ac:dyDescent="0.35">
      <c r="A24" s="46"/>
      <c r="B24" s="46"/>
      <c r="C24" s="74"/>
      <c r="D24" s="48"/>
      <c r="E24" s="48"/>
      <c r="F24" s="48"/>
      <c r="G24" s="48"/>
      <c r="H24" s="48"/>
      <c r="I24" s="48"/>
      <c r="J24" s="48"/>
      <c r="K24" s="48"/>
      <c r="L24" s="48"/>
      <c r="M24" s="48"/>
      <c r="N24" s="48"/>
      <c r="O24" s="48"/>
      <c r="P24" s="48"/>
      <c r="Q24" s="48"/>
      <c r="R24" s="48"/>
    </row>
    <row r="25" spans="1:18" ht="17.149999999999999" customHeight="1" thickBot="1" x14ac:dyDescent="0.35">
      <c r="A25" s="55" t="s">
        <v>27</v>
      </c>
      <c r="B25" s="46" t="s">
        <v>28</v>
      </c>
      <c r="C25" s="36"/>
      <c r="D25" s="48"/>
      <c r="E25" s="46" t="s">
        <v>101</v>
      </c>
      <c r="F25" s="48"/>
      <c r="G25" s="48"/>
      <c r="H25" s="48"/>
      <c r="I25" s="48"/>
      <c r="J25" s="48"/>
      <c r="K25" s="48"/>
      <c r="L25" s="48"/>
      <c r="M25" s="48"/>
      <c r="N25" s="48"/>
      <c r="O25" s="48"/>
      <c r="P25" s="48"/>
      <c r="Q25" s="48"/>
      <c r="R25" s="48"/>
    </row>
    <row r="26" spans="1:18" ht="15.65" customHeight="1" thickBot="1" x14ac:dyDescent="0.35">
      <c r="A26" s="46"/>
      <c r="B26" s="46"/>
      <c r="C26" s="74"/>
      <c r="D26" s="48"/>
      <c r="E26" s="48"/>
      <c r="F26" s="48"/>
      <c r="G26" s="48"/>
      <c r="H26" s="48"/>
      <c r="I26" s="48"/>
      <c r="J26" s="48"/>
      <c r="K26" s="48"/>
      <c r="L26" s="48"/>
      <c r="M26" s="48"/>
      <c r="N26" s="48"/>
      <c r="O26" s="48"/>
      <c r="P26" s="48"/>
      <c r="Q26" s="48"/>
      <c r="R26" s="48"/>
    </row>
    <row r="27" spans="1:18" ht="19" customHeight="1" thickBot="1" x14ac:dyDescent="0.4">
      <c r="A27" s="55" t="s">
        <v>29</v>
      </c>
      <c r="B27" s="46" t="s">
        <v>30</v>
      </c>
      <c r="C27" s="33" t="s">
        <v>14</v>
      </c>
      <c r="D27" s="48"/>
      <c r="E27" s="71" t="s">
        <v>31</v>
      </c>
      <c r="F27" s="48"/>
      <c r="G27" s="48"/>
      <c r="H27" s="48"/>
      <c r="I27" s="48"/>
      <c r="J27" s="48"/>
      <c r="K27" s="48"/>
      <c r="L27" s="48"/>
      <c r="M27" s="48"/>
      <c r="N27" s="48"/>
      <c r="O27" s="48"/>
      <c r="P27" s="48"/>
      <c r="Q27" s="48"/>
      <c r="R27" s="48"/>
    </row>
    <row r="28" spans="1:18" ht="8.15" customHeight="1" x14ac:dyDescent="0.35">
      <c r="A28" s="46"/>
      <c r="B28" s="46"/>
      <c r="C28" s="34"/>
      <c r="D28" s="48"/>
      <c r="E28" s="71"/>
      <c r="F28" s="48"/>
      <c r="G28" s="48"/>
      <c r="H28" s="48"/>
      <c r="I28" s="48"/>
      <c r="J28" s="48"/>
      <c r="K28" s="48"/>
      <c r="L28" s="48"/>
      <c r="M28" s="48"/>
      <c r="N28" s="48"/>
      <c r="O28" s="48"/>
      <c r="P28" s="48"/>
      <c r="Q28" s="48"/>
      <c r="R28" s="48"/>
    </row>
    <row r="29" spans="1:18" ht="27.65" customHeight="1" thickBot="1" x14ac:dyDescent="0.35">
      <c r="A29" s="46"/>
      <c r="B29" s="58" t="s">
        <v>32</v>
      </c>
      <c r="C29" s="37" t="s">
        <v>14</v>
      </c>
      <c r="D29" s="48"/>
      <c r="E29" s="48"/>
      <c r="F29" s="48"/>
      <c r="G29" s="48"/>
      <c r="H29" s="48"/>
      <c r="I29" s="48"/>
      <c r="J29" s="48"/>
      <c r="K29" s="48"/>
      <c r="L29" s="48"/>
      <c r="M29" s="48"/>
      <c r="N29" s="48"/>
      <c r="O29" s="48"/>
      <c r="P29" s="48"/>
      <c r="Q29" s="48"/>
      <c r="R29" s="48"/>
    </row>
    <row r="30" spans="1:18" ht="17.5" customHeight="1" thickBot="1" x14ac:dyDescent="0.4">
      <c r="A30" s="55" t="s">
        <v>33</v>
      </c>
      <c r="B30" s="57" t="s">
        <v>34</v>
      </c>
      <c r="C30" s="38"/>
      <c r="D30" s="48"/>
      <c r="E30" s="80" t="s">
        <v>79</v>
      </c>
      <c r="F30" s="48"/>
      <c r="G30" s="48"/>
      <c r="H30" s="48"/>
      <c r="I30" s="48"/>
      <c r="J30" s="48"/>
      <c r="K30" s="48"/>
      <c r="L30" s="48"/>
      <c r="M30" s="48"/>
      <c r="N30" s="48"/>
      <c r="O30" s="48"/>
      <c r="P30" s="48"/>
      <c r="Q30" s="48"/>
      <c r="R30" s="48"/>
    </row>
    <row r="31" spans="1:18" ht="27" customHeight="1" thickBot="1" x14ac:dyDescent="0.35">
      <c r="A31" s="46"/>
      <c r="B31" s="46"/>
      <c r="C31" s="95"/>
      <c r="D31" s="48"/>
      <c r="E31" s="48"/>
      <c r="F31" s="48"/>
      <c r="G31" s="48"/>
      <c r="H31" s="48"/>
      <c r="I31" s="48"/>
      <c r="J31" s="48"/>
      <c r="K31" s="48"/>
      <c r="L31" s="48"/>
      <c r="M31" s="48"/>
      <c r="N31" s="48"/>
      <c r="O31" s="48"/>
      <c r="P31" s="48"/>
      <c r="Q31" s="48"/>
      <c r="R31" s="48"/>
    </row>
    <row r="32" spans="1:18" ht="33.65" customHeight="1" thickBot="1" x14ac:dyDescent="0.35">
      <c r="A32" s="46"/>
      <c r="B32" s="59" t="s">
        <v>35</v>
      </c>
      <c r="C32" s="96" cm="1">
        <f t="array" ref="C32">IF(C25&gt;0,C25,(_xlfn.IFS(C27="Yes",IF(C30&lt;85279,0.9,0.9-(C30-85279)/5000/100),
AND(C27="No",C29="Yes"),_xlfn.IFS(C30&lt;143273,0.95,
AND(C30&lt;188273,C30&gt;143273),(0.95-(C30-143273)/3000/100),
AND(C30&gt;188273,C30&lt;267563),0.8,
AND(C30&gt;267563,C30&lt;357563),(0.8-(C30-267563)/3000/100),
AND(C30&gt;357563,C30&lt;367563),0.5,
C30&gt;367563,0.9-(C30-85279)/5000/100),
AND(C27="No",C29="No"),IF(C30&lt;85279,0.9,0.9-(C30-85279)/5000/100))))</f>
        <v>0.9</v>
      </c>
      <c r="D32" s="81"/>
      <c r="E32" s="108" t="s">
        <v>36</v>
      </c>
      <c r="F32" s="108"/>
      <c r="G32" s="108"/>
      <c r="H32" s="108"/>
      <c r="I32" s="108"/>
      <c r="J32" s="108"/>
      <c r="K32" s="108"/>
      <c r="L32" s="108"/>
      <c r="M32" s="108"/>
      <c r="N32" s="108"/>
      <c r="O32" s="108"/>
      <c r="P32" s="108"/>
      <c r="Q32" s="46"/>
      <c r="R32" s="48"/>
    </row>
    <row r="33" spans="1:18" ht="24.65" customHeight="1" thickBot="1" x14ac:dyDescent="0.35">
      <c r="A33" s="46"/>
      <c r="B33" s="46"/>
      <c r="C33" s="40"/>
      <c r="D33" s="48"/>
      <c r="E33" s="82"/>
      <c r="F33" s="48"/>
      <c r="G33" s="48"/>
      <c r="H33" s="48"/>
      <c r="I33" s="48"/>
      <c r="J33" s="48"/>
      <c r="K33" s="48"/>
      <c r="L33" s="48"/>
      <c r="M33" s="48"/>
      <c r="N33" s="48"/>
      <c r="O33" s="48"/>
      <c r="P33" s="48"/>
      <c r="Q33" s="48"/>
      <c r="R33" s="48"/>
    </row>
    <row r="34" spans="1:18" ht="17.149999999999999" customHeight="1" thickBot="1" x14ac:dyDescent="0.4">
      <c r="A34" s="46"/>
      <c r="B34" s="54" t="s">
        <v>37</v>
      </c>
      <c r="C34" s="97" t="str">
        <f>IF(AND(C32&gt;=80%, C15="Yes", C17="Yes", C19="No"),"Yes","No")</f>
        <v>Yes</v>
      </c>
      <c r="D34" s="81"/>
      <c r="E34" s="80" t="s">
        <v>38</v>
      </c>
      <c r="F34" s="48"/>
      <c r="G34" s="48"/>
      <c r="H34" s="48"/>
      <c r="I34" s="48"/>
      <c r="J34" s="48"/>
      <c r="K34" s="48"/>
      <c r="L34" s="48"/>
      <c r="M34" s="48"/>
      <c r="N34" s="48"/>
      <c r="O34" s="48"/>
      <c r="P34" s="48"/>
      <c r="Q34" s="48"/>
      <c r="R34" s="48"/>
    </row>
    <row r="35" spans="1:18" ht="14.5" thickBot="1" x14ac:dyDescent="0.35">
      <c r="A35" s="46"/>
      <c r="B35" s="46"/>
      <c r="C35" s="41"/>
      <c r="D35" s="48"/>
      <c r="E35" s="48"/>
      <c r="F35" s="48"/>
      <c r="G35" s="48"/>
      <c r="H35" s="48"/>
      <c r="I35" s="48"/>
      <c r="J35" s="48"/>
      <c r="K35" s="48"/>
      <c r="L35" s="48"/>
      <c r="M35" s="48"/>
      <c r="N35" s="48"/>
      <c r="O35" s="48"/>
      <c r="P35" s="48"/>
      <c r="Q35" s="48"/>
      <c r="R35" s="48"/>
    </row>
    <row r="36" spans="1:18" ht="35.5" customHeight="1" thickBot="1" x14ac:dyDescent="0.35">
      <c r="A36" s="60" t="s">
        <v>39</v>
      </c>
      <c r="B36" s="61" t="s">
        <v>40</v>
      </c>
      <c r="C36" s="33" t="s">
        <v>21</v>
      </c>
      <c r="D36" s="48"/>
      <c r="E36" s="109" t="s">
        <v>41</v>
      </c>
      <c r="F36" s="109"/>
      <c r="G36" s="109"/>
      <c r="H36" s="109"/>
      <c r="I36" s="109"/>
      <c r="J36" s="109"/>
      <c r="K36" s="109"/>
      <c r="L36" s="109"/>
      <c r="M36" s="109"/>
      <c r="N36" s="109"/>
      <c r="O36" s="109"/>
      <c r="P36" s="109"/>
      <c r="Q36" s="109"/>
      <c r="R36" s="109"/>
    </row>
    <row r="37" spans="1:18" x14ac:dyDescent="0.3">
      <c r="A37" s="46"/>
      <c r="B37" s="54"/>
      <c r="D37" s="48"/>
      <c r="E37" s="48"/>
      <c r="F37" s="48"/>
      <c r="G37" s="48"/>
      <c r="H37" s="48"/>
      <c r="I37" s="48"/>
      <c r="J37" s="48"/>
      <c r="K37" s="48"/>
      <c r="L37" s="48"/>
      <c r="M37" s="48"/>
      <c r="N37" s="48"/>
      <c r="O37" s="48"/>
      <c r="P37" s="48"/>
      <c r="Q37" s="48"/>
      <c r="R37" s="48"/>
    </row>
    <row r="38" spans="1:18" ht="33" customHeight="1" x14ac:dyDescent="0.35">
      <c r="A38" s="62"/>
      <c r="B38" s="63" t="s">
        <v>42</v>
      </c>
      <c r="C38" s="42" t="s">
        <v>21</v>
      </c>
      <c r="D38" s="48"/>
      <c r="E38" s="80" t="s">
        <v>43</v>
      </c>
      <c r="F38" s="48"/>
      <c r="G38" s="48"/>
      <c r="H38" s="48"/>
      <c r="I38" s="48"/>
      <c r="J38" s="48"/>
      <c r="K38" s="48"/>
      <c r="L38" s="48"/>
      <c r="M38" s="48"/>
      <c r="N38" s="48"/>
      <c r="O38" s="48"/>
      <c r="P38" s="48"/>
      <c r="Q38" s="48"/>
      <c r="R38" s="48"/>
    </row>
    <row r="39" spans="1:18" hidden="1" x14ac:dyDescent="0.3">
      <c r="A39" s="46"/>
      <c r="B39" s="48"/>
      <c r="C39" s="39"/>
      <c r="D39" s="48"/>
      <c r="E39" s="48"/>
      <c r="F39" s="48"/>
      <c r="G39" s="48"/>
      <c r="H39" s="48"/>
      <c r="I39" s="48"/>
      <c r="J39" s="48"/>
      <c r="K39" s="48"/>
      <c r="L39" s="48"/>
      <c r="M39" s="48"/>
      <c r="N39" s="48"/>
      <c r="O39" s="48"/>
      <c r="P39" s="48"/>
      <c r="Q39" s="48"/>
      <c r="R39" s="48"/>
    </row>
    <row r="40" spans="1:18" ht="14.5" hidden="1" x14ac:dyDescent="0.35">
      <c r="A40" s="46"/>
      <c r="B40" s="48"/>
      <c r="C40" s="39"/>
      <c r="D40" s="48"/>
      <c r="E40" s="71"/>
      <c r="F40" s="48"/>
      <c r="G40" s="48"/>
      <c r="H40" s="48"/>
      <c r="I40" s="48"/>
      <c r="J40" s="48"/>
      <c r="K40" s="48"/>
      <c r="L40" s="48"/>
      <c r="M40" s="48"/>
      <c r="N40" s="48"/>
      <c r="O40" s="48"/>
      <c r="P40" s="48"/>
      <c r="Q40" s="48"/>
      <c r="R40" s="48"/>
    </row>
    <row r="41" spans="1:18" ht="18" x14ac:dyDescent="0.4">
      <c r="A41" s="46"/>
      <c r="B41" s="52" t="s">
        <v>44</v>
      </c>
      <c r="C41" s="39"/>
      <c r="D41" s="48"/>
      <c r="E41" s="48"/>
      <c r="F41" s="48"/>
      <c r="G41" s="48"/>
      <c r="H41" s="48"/>
      <c r="I41" s="48"/>
      <c r="J41" s="48"/>
      <c r="K41" s="48"/>
      <c r="L41" s="48"/>
      <c r="M41" s="48"/>
      <c r="N41" s="48"/>
      <c r="O41" s="48"/>
      <c r="P41" s="48"/>
      <c r="Q41" s="48"/>
      <c r="R41" s="48"/>
    </row>
    <row r="42" spans="1:18" ht="14.5" thickBot="1" x14ac:dyDescent="0.35">
      <c r="A42" s="46"/>
      <c r="B42" s="48"/>
      <c r="C42" s="39"/>
      <c r="D42" s="48"/>
      <c r="E42" s="48"/>
      <c r="F42" s="48"/>
      <c r="G42" s="48"/>
      <c r="H42" s="48"/>
      <c r="I42" s="48"/>
      <c r="J42" s="48"/>
      <c r="K42" s="48"/>
      <c r="L42" s="48"/>
      <c r="M42" s="48"/>
      <c r="N42" s="48"/>
      <c r="O42" s="48"/>
      <c r="P42" s="48"/>
      <c r="Q42" s="48"/>
      <c r="R42" s="48"/>
    </row>
    <row r="43" spans="1:18" s="43" customFormat="1" ht="17.149999999999999" customHeight="1" thickBot="1" x14ac:dyDescent="0.35">
      <c r="A43" s="64" t="s">
        <v>45</v>
      </c>
      <c r="B43" s="65" t="s">
        <v>46</v>
      </c>
      <c r="C43" s="38"/>
      <c r="D43" s="67"/>
      <c r="E43" s="67"/>
      <c r="F43" s="67"/>
      <c r="G43" s="67"/>
      <c r="H43" s="67"/>
      <c r="I43" s="67"/>
      <c r="J43" s="67"/>
      <c r="K43" s="67"/>
      <c r="L43" s="67"/>
      <c r="M43" s="67"/>
      <c r="N43" s="67"/>
      <c r="O43" s="67"/>
      <c r="P43" s="67"/>
      <c r="Q43" s="67"/>
      <c r="R43" s="67"/>
    </row>
    <row r="44" spans="1:18" ht="14.5" thickBot="1" x14ac:dyDescent="0.35">
      <c r="A44" s="46"/>
      <c r="B44" s="48"/>
      <c r="C44" s="41"/>
      <c r="D44" s="48"/>
      <c r="E44" s="48"/>
      <c r="F44" s="48"/>
      <c r="G44" s="48"/>
      <c r="H44" s="48"/>
      <c r="I44" s="48"/>
      <c r="J44" s="48"/>
      <c r="K44" s="48"/>
      <c r="L44" s="48"/>
      <c r="M44" s="48"/>
      <c r="N44" s="48"/>
      <c r="O44" s="48"/>
      <c r="P44" s="48"/>
      <c r="Q44" s="48"/>
      <c r="R44" s="48"/>
    </row>
    <row r="45" spans="1:18" ht="18" customHeight="1" thickBot="1" x14ac:dyDescent="0.35">
      <c r="A45" s="55" t="s">
        <v>47</v>
      </c>
      <c r="B45" s="46" t="s">
        <v>48</v>
      </c>
      <c r="C45" s="44"/>
      <c r="D45" s="48"/>
      <c r="E45" s="46" t="s">
        <v>49</v>
      </c>
      <c r="F45" s="48"/>
      <c r="G45" s="48"/>
      <c r="H45" s="48"/>
      <c r="I45" s="48"/>
      <c r="J45" s="48"/>
      <c r="K45" s="48"/>
      <c r="L45" s="48"/>
      <c r="M45" s="48"/>
      <c r="N45" s="48"/>
      <c r="O45" s="48"/>
      <c r="P45" s="48"/>
      <c r="Q45" s="48"/>
      <c r="R45" s="48"/>
    </row>
    <row r="46" spans="1:18" ht="15" thickBot="1" x14ac:dyDescent="0.4">
      <c r="A46" s="46"/>
      <c r="B46" s="46"/>
      <c r="C46" s="39"/>
      <c r="D46" s="48"/>
      <c r="E46" s="71"/>
      <c r="F46" s="48"/>
      <c r="G46" s="48"/>
      <c r="H46" s="48"/>
      <c r="I46" s="48"/>
      <c r="J46" s="48"/>
      <c r="K46" s="48"/>
      <c r="L46" s="48"/>
      <c r="M46" s="48"/>
      <c r="N46" s="48"/>
      <c r="O46" s="48"/>
      <c r="P46" s="48"/>
      <c r="Q46" s="48"/>
      <c r="R46" s="48"/>
    </row>
    <row r="47" spans="1:18" ht="18" customHeight="1" thickBot="1" x14ac:dyDescent="0.35">
      <c r="A47" s="46"/>
      <c r="B47" s="46" t="s">
        <v>50</v>
      </c>
      <c r="C47" s="98">
        <f>IFERROR(C43/C45,0)</f>
        <v>0</v>
      </c>
      <c r="D47" s="48"/>
      <c r="E47" s="48" t="s">
        <v>51</v>
      </c>
      <c r="F47" s="48"/>
      <c r="G47" s="48"/>
      <c r="H47" s="48"/>
      <c r="I47" s="48"/>
      <c r="J47" s="48"/>
      <c r="K47" s="48"/>
      <c r="L47" s="48"/>
      <c r="M47" s="48"/>
      <c r="N47" s="48"/>
      <c r="O47" s="48"/>
      <c r="P47" s="48"/>
      <c r="Q47" s="48"/>
      <c r="R47" s="48"/>
    </row>
    <row r="48" spans="1:18" ht="14.5" thickBot="1" x14ac:dyDescent="0.35">
      <c r="A48" s="46"/>
      <c r="B48" s="48"/>
      <c r="C48" s="39"/>
      <c r="D48" s="48"/>
      <c r="E48" s="48"/>
      <c r="F48" s="48"/>
      <c r="G48" s="48"/>
      <c r="H48" s="48"/>
      <c r="I48" s="48"/>
      <c r="J48" s="48"/>
      <c r="K48" s="48"/>
      <c r="L48" s="48"/>
      <c r="M48" s="48"/>
      <c r="N48" s="48"/>
      <c r="O48" s="48"/>
      <c r="P48" s="48"/>
      <c r="Q48" s="48"/>
      <c r="R48" s="48"/>
    </row>
    <row r="49" spans="1:18" ht="32.25" customHeight="1" thickBot="1" x14ac:dyDescent="0.35">
      <c r="A49" s="64" t="s">
        <v>52</v>
      </c>
      <c r="B49" s="61" t="s">
        <v>53</v>
      </c>
      <c r="C49" s="33">
        <v>3</v>
      </c>
      <c r="D49" s="48"/>
      <c r="E49" s="48"/>
      <c r="F49" s="48"/>
      <c r="G49" s="48"/>
      <c r="H49" s="48"/>
      <c r="I49" s="48"/>
      <c r="J49" s="48"/>
      <c r="K49" s="48"/>
      <c r="L49" s="48"/>
      <c r="M49" s="48"/>
      <c r="N49" s="48"/>
      <c r="O49" s="48"/>
      <c r="P49" s="48"/>
      <c r="Q49" s="48"/>
      <c r="R49" s="48"/>
    </row>
    <row r="50" spans="1:18" x14ac:dyDescent="0.3">
      <c r="A50" s="46"/>
      <c r="B50" s="48"/>
      <c r="C50" s="95"/>
      <c r="D50" s="48"/>
      <c r="E50" s="83"/>
      <c r="F50" s="48"/>
      <c r="G50" s="48"/>
      <c r="H50" s="48"/>
      <c r="I50" s="48"/>
      <c r="J50" s="48"/>
      <c r="K50" s="48"/>
      <c r="L50" s="48"/>
      <c r="M50" s="48"/>
      <c r="N50" s="48"/>
      <c r="O50" s="48"/>
      <c r="P50" s="48"/>
      <c r="Q50" s="48"/>
      <c r="R50" s="48"/>
    </row>
    <row r="51" spans="1:18" ht="18" customHeight="1" x14ac:dyDescent="0.4">
      <c r="A51" s="46"/>
      <c r="B51" s="66" t="s">
        <v>54</v>
      </c>
      <c r="C51" s="95"/>
      <c r="D51" s="48"/>
      <c r="E51" s="83"/>
      <c r="F51" s="48"/>
      <c r="G51" s="48"/>
      <c r="H51" s="48"/>
      <c r="I51" s="48"/>
      <c r="J51" s="48"/>
      <c r="K51" s="48"/>
      <c r="L51" s="48"/>
      <c r="M51" s="48"/>
      <c r="N51" s="48"/>
      <c r="O51" s="48"/>
      <c r="P51" s="48"/>
      <c r="Q51" s="48"/>
      <c r="R51" s="48"/>
    </row>
    <row r="52" spans="1:18" ht="14.5" hidden="1" thickBot="1" x14ac:dyDescent="0.35">
      <c r="A52" s="46"/>
      <c r="B52" s="46" t="s">
        <v>55</v>
      </c>
      <c r="C52" s="95"/>
      <c r="D52" s="48"/>
      <c r="E52" s="83"/>
      <c r="F52" s="48"/>
      <c r="G52" s="83"/>
      <c r="H52" s="83"/>
      <c r="I52" s="48"/>
      <c r="J52" s="48"/>
      <c r="K52" s="48"/>
      <c r="L52" s="48"/>
      <c r="M52" s="48"/>
      <c r="N52" s="48"/>
      <c r="O52" s="48"/>
      <c r="P52" s="48"/>
      <c r="Q52" s="48"/>
      <c r="R52" s="48"/>
    </row>
    <row r="53" spans="1:18" ht="14.5" hidden="1" thickBot="1" x14ac:dyDescent="0.35">
      <c r="A53" s="46"/>
      <c r="B53" s="48" t="s">
        <v>56</v>
      </c>
      <c r="C53" s="105">
        <f>$C$43*$C$49*52</f>
        <v>0</v>
      </c>
      <c r="D53" s="81"/>
      <c r="E53" s="83"/>
      <c r="F53" s="48"/>
      <c r="G53" s="83"/>
      <c r="H53" s="83"/>
      <c r="I53" s="48"/>
      <c r="J53" s="48"/>
      <c r="K53" s="48"/>
      <c r="L53" s="48"/>
      <c r="M53" s="48"/>
      <c r="N53" s="48"/>
      <c r="O53" s="48"/>
      <c r="P53" s="48"/>
      <c r="Q53" s="48"/>
      <c r="R53" s="48"/>
    </row>
    <row r="54" spans="1:18" ht="15" hidden="1" thickBot="1" x14ac:dyDescent="0.4">
      <c r="A54" s="46"/>
      <c r="B54" s="48" t="s">
        <v>57</v>
      </c>
      <c r="C54" s="105" cm="1">
        <f t="array" ref="C54">IF(C36="Yes", MIN(C53,120%*14.63*C49*C45*52), (
  _xlfn.IFS(AND($C$47&lt;14.64,$C$21=100),(C32*C49*C45*C47*52),
         AND($C$47&gt;14.63,$C$21=100),(14.63*$C$45*C49*52*$C$32),
         AND($C$47&lt;14.64,$C$21=72),(MIN($C$21,$C$45*$C$49*2)*C32*C47*(52/2)),
         AND($C$47&gt;14.64,$C$21=72), ((MIN($C$21,$C$45*$C$49*2)*14.63*C32*26)))))</f>
        <v>0</v>
      </c>
      <c r="D54" s="84"/>
      <c r="E54" s="71" t="s">
        <v>58</v>
      </c>
      <c r="F54" s="48"/>
      <c r="G54" s="83"/>
      <c r="H54" s="83"/>
      <c r="I54" s="48"/>
      <c r="J54" s="48"/>
      <c r="K54" s="48"/>
      <c r="L54" s="48"/>
      <c r="M54" s="48"/>
      <c r="N54" s="48"/>
      <c r="O54" s="48"/>
      <c r="P54" s="48"/>
      <c r="Q54" s="48"/>
      <c r="R54" s="48"/>
    </row>
    <row r="55" spans="1:18" ht="14.5" hidden="1" thickBot="1" x14ac:dyDescent="0.35">
      <c r="A55" s="46"/>
      <c r="B55" s="67" t="s">
        <v>59</v>
      </c>
      <c r="C55" s="105">
        <f>SUM(C56:C57)</f>
        <v>0</v>
      </c>
      <c r="D55" s="81"/>
      <c r="E55" s="83"/>
      <c r="F55" s="48"/>
      <c r="G55" s="48"/>
      <c r="H55" s="48"/>
      <c r="I55" s="48"/>
      <c r="J55" s="83"/>
      <c r="K55" s="48"/>
      <c r="L55" s="48"/>
      <c r="M55" s="48"/>
      <c r="N55" s="48"/>
      <c r="O55" s="48"/>
      <c r="P55" s="48"/>
      <c r="Q55" s="48"/>
      <c r="R55" s="48"/>
    </row>
    <row r="56" spans="1:18" ht="14.5" hidden="1" thickBot="1" x14ac:dyDescent="0.35">
      <c r="A56" s="46"/>
      <c r="B56" s="68" t="s">
        <v>60</v>
      </c>
      <c r="C56" s="105">
        <f>IF(C36="Yes",0,
        IF(C32&gt;90%, MIN(C45,11)*MIN(C47,14.63)*C49*52*(1-C32), MIN(C45,11)*MIN(C47,14.63)*C49*52*10%))</f>
        <v>0</v>
      </c>
      <c r="D56" s="81"/>
      <c r="E56" s="83"/>
      <c r="F56" s="48"/>
      <c r="G56" s="48"/>
      <c r="H56" s="48"/>
      <c r="I56" s="48"/>
      <c r="J56" s="83"/>
      <c r="K56" s="48"/>
      <c r="L56" s="48"/>
      <c r="M56" s="48"/>
      <c r="N56" s="48"/>
      <c r="O56" s="48"/>
      <c r="P56" s="48"/>
      <c r="Q56" s="48"/>
      <c r="R56" s="48"/>
    </row>
    <row r="57" spans="1:18" ht="14.5" hidden="1" thickBot="1" x14ac:dyDescent="0.35">
      <c r="A57" s="46"/>
      <c r="B57" s="68" t="s">
        <v>61</v>
      </c>
      <c r="C57" s="105">
        <f>IF(C36="Yes",0, IF(AND(C49&gt;3,C21&lt;100),MAX(C49*MIN(C45,11)*2-C21,0)*C32*MIN(C47,14.63)*26,0))</f>
        <v>0</v>
      </c>
      <c r="D57" s="81"/>
      <c r="E57" s="83"/>
      <c r="F57" s="48"/>
      <c r="G57" s="48"/>
      <c r="H57" s="48"/>
      <c r="I57" s="48"/>
      <c r="J57" s="83"/>
      <c r="K57" s="48"/>
      <c r="L57" s="48"/>
      <c r="M57" s="48"/>
      <c r="N57" s="48"/>
      <c r="O57" s="48"/>
      <c r="P57" s="48"/>
      <c r="Q57" s="48"/>
      <c r="R57" s="48"/>
    </row>
    <row r="58" spans="1:18" ht="14.5" hidden="1" thickBot="1" x14ac:dyDescent="0.35">
      <c r="A58" s="46"/>
      <c r="B58" s="69" t="s">
        <v>62</v>
      </c>
      <c r="C58" s="105">
        <f>ROUND(C53-C54-C55,0)</f>
        <v>0</v>
      </c>
      <c r="D58" s="81"/>
      <c r="E58" s="83"/>
      <c r="F58" s="48"/>
      <c r="G58" s="48"/>
      <c r="H58" s="48"/>
      <c r="I58" s="48"/>
      <c r="J58" s="83"/>
      <c r="K58" s="48"/>
      <c r="L58" s="48"/>
      <c r="M58" s="48"/>
      <c r="N58" s="48"/>
      <c r="O58" s="48"/>
      <c r="P58" s="48"/>
      <c r="Q58" s="48"/>
      <c r="R58" s="48"/>
    </row>
    <row r="59" spans="1:18" ht="12" hidden="1" customHeight="1" x14ac:dyDescent="0.3">
      <c r="A59" s="46"/>
      <c r="B59" s="48"/>
      <c r="C59" s="48"/>
      <c r="D59" s="48"/>
      <c r="E59" s="48"/>
      <c r="F59" s="48"/>
      <c r="G59" s="85"/>
      <c r="H59" s="85"/>
      <c r="I59" s="48"/>
      <c r="J59" s="83"/>
      <c r="K59" s="48"/>
      <c r="L59" s="48"/>
      <c r="M59" s="48"/>
      <c r="N59" s="48"/>
      <c r="O59" s="48"/>
      <c r="P59" s="48"/>
      <c r="Q59" s="48"/>
      <c r="R59" s="48"/>
    </row>
    <row r="60" spans="1:18" ht="12" customHeight="1" thickBot="1" x14ac:dyDescent="0.35">
      <c r="A60" s="46"/>
      <c r="B60" s="48"/>
      <c r="C60" s="48"/>
      <c r="D60" s="48"/>
      <c r="E60" s="48"/>
      <c r="F60" s="48"/>
      <c r="G60" s="85"/>
      <c r="H60" s="85"/>
      <c r="I60" s="48"/>
      <c r="J60" s="83"/>
      <c r="K60" s="48"/>
      <c r="L60" s="48"/>
      <c r="M60" s="48"/>
      <c r="N60" s="48"/>
      <c r="O60" s="48"/>
      <c r="P60" s="48"/>
      <c r="Q60" s="48"/>
      <c r="R60" s="48"/>
    </row>
    <row r="61" spans="1:18" ht="16.5" customHeight="1" thickBot="1" x14ac:dyDescent="0.35">
      <c r="A61" s="46"/>
      <c r="B61" s="48" t="s">
        <v>63</v>
      </c>
      <c r="C61" s="99">
        <f>C53/4</f>
        <v>0</v>
      </c>
      <c r="D61" s="48"/>
      <c r="E61" s="48"/>
      <c r="F61" s="48"/>
      <c r="G61" s="85"/>
      <c r="H61" s="85"/>
      <c r="I61" s="48"/>
      <c r="J61" s="83"/>
      <c r="K61" s="48"/>
      <c r="L61" s="48"/>
      <c r="M61" s="48"/>
      <c r="N61" s="48"/>
      <c r="O61" s="48"/>
      <c r="P61" s="48"/>
      <c r="Q61" s="48"/>
      <c r="R61" s="48"/>
    </row>
    <row r="62" spans="1:18" ht="14.5" customHeight="1" thickBot="1" x14ac:dyDescent="0.35">
      <c r="A62" s="46"/>
      <c r="B62" s="48" t="s">
        <v>64</v>
      </c>
      <c r="C62" s="99">
        <f>C54/4</f>
        <v>0</v>
      </c>
      <c r="D62" s="48"/>
      <c r="E62" s="48"/>
      <c r="F62" s="48"/>
      <c r="G62" s="85"/>
      <c r="H62" s="85"/>
      <c r="I62" s="48"/>
      <c r="J62" s="83"/>
      <c r="K62" s="48"/>
      <c r="L62" s="48"/>
      <c r="M62" s="48"/>
      <c r="N62" s="48"/>
      <c r="O62" s="48"/>
      <c r="P62" s="48"/>
      <c r="Q62" s="48"/>
      <c r="R62" s="48"/>
    </row>
    <row r="63" spans="1:18" ht="14.5" customHeight="1" thickBot="1" x14ac:dyDescent="0.35">
      <c r="A63" s="46"/>
      <c r="B63" s="48" t="s">
        <v>65</v>
      </c>
      <c r="C63" s="99">
        <f>C55/4</f>
        <v>0</v>
      </c>
      <c r="D63" s="48"/>
      <c r="E63" s="48"/>
      <c r="F63" s="48"/>
      <c r="G63" s="85"/>
      <c r="H63" s="85"/>
      <c r="I63" s="48"/>
      <c r="J63" s="83"/>
      <c r="K63" s="48"/>
      <c r="L63" s="48"/>
      <c r="M63" s="48"/>
      <c r="N63" s="48"/>
      <c r="O63" s="48"/>
      <c r="P63" s="48"/>
      <c r="Q63" s="48"/>
      <c r="R63" s="48"/>
    </row>
    <row r="64" spans="1:18" ht="14.5" customHeight="1" thickBot="1" x14ac:dyDescent="0.35">
      <c r="A64" s="46"/>
      <c r="B64" s="70" t="s">
        <v>66</v>
      </c>
      <c r="C64" s="100">
        <f>ROUND(C61-C62-C63, 0)</f>
        <v>0</v>
      </c>
      <c r="D64" s="48"/>
      <c r="E64" s="48"/>
      <c r="F64" s="48"/>
      <c r="G64" s="85"/>
      <c r="H64" s="85"/>
      <c r="I64" s="48"/>
      <c r="J64" s="83"/>
      <c r="K64" s="48"/>
      <c r="L64" s="48"/>
      <c r="M64" s="48"/>
      <c r="N64" s="48"/>
      <c r="O64" s="48"/>
      <c r="P64" s="48"/>
      <c r="Q64" s="48"/>
      <c r="R64" s="48"/>
    </row>
    <row r="65" spans="1:18" ht="12" customHeight="1" thickBot="1" x14ac:dyDescent="0.35">
      <c r="A65" s="46"/>
      <c r="B65" s="48"/>
      <c r="C65" s="48"/>
      <c r="D65" s="48"/>
      <c r="E65" s="48"/>
      <c r="F65" s="48"/>
      <c r="G65" s="85"/>
      <c r="H65" s="85"/>
      <c r="I65" s="48"/>
      <c r="J65" s="83"/>
      <c r="K65" s="48"/>
      <c r="L65" s="48"/>
      <c r="M65" s="48"/>
      <c r="N65" s="48"/>
      <c r="O65" s="48"/>
      <c r="P65" s="48"/>
      <c r="Q65" s="48"/>
      <c r="R65" s="48"/>
    </row>
    <row r="66" spans="1:18" ht="14.5" thickBot="1" x14ac:dyDescent="0.35">
      <c r="A66" s="46"/>
      <c r="B66" s="48" t="s">
        <v>67</v>
      </c>
      <c r="C66" s="99">
        <f>C53/26</f>
        <v>0</v>
      </c>
      <c r="D66" s="81"/>
      <c r="E66" s="48"/>
      <c r="F66" s="48"/>
      <c r="G66" s="48"/>
      <c r="H66" s="48"/>
      <c r="I66" s="48"/>
      <c r="J66" s="48"/>
      <c r="K66" s="48"/>
      <c r="L66" s="48"/>
      <c r="M66" s="48"/>
      <c r="N66" s="48"/>
      <c r="O66" s="48"/>
      <c r="P66" s="48"/>
      <c r="Q66" s="48"/>
      <c r="R66" s="48"/>
    </row>
    <row r="67" spans="1:18" ht="14.5" thickBot="1" x14ac:dyDescent="0.35">
      <c r="A67" s="46"/>
      <c r="B67" s="48" t="s">
        <v>68</v>
      </c>
      <c r="C67" s="99">
        <f>C54/26</f>
        <v>0</v>
      </c>
      <c r="D67" s="81"/>
      <c r="E67" s="48"/>
      <c r="F67" s="48"/>
      <c r="G67" s="48"/>
      <c r="H67" s="48"/>
      <c r="I67" s="48"/>
      <c r="J67" s="48"/>
      <c r="K67" s="48"/>
      <c r="L67" s="48"/>
      <c r="M67" s="48"/>
      <c r="N67" s="48"/>
      <c r="O67" s="48"/>
      <c r="P67" s="48"/>
      <c r="Q67" s="48"/>
      <c r="R67" s="48"/>
    </row>
    <row r="68" spans="1:18" ht="14.5" thickBot="1" x14ac:dyDescent="0.35">
      <c r="A68" s="46"/>
      <c r="B68" s="48" t="s">
        <v>69</v>
      </c>
      <c r="C68" s="99">
        <f>C55/26</f>
        <v>0</v>
      </c>
      <c r="D68" s="81"/>
      <c r="E68" s="48"/>
      <c r="F68" s="48"/>
      <c r="G68" s="48"/>
      <c r="H68" s="48"/>
      <c r="I68" s="48"/>
      <c r="J68" s="48"/>
      <c r="K68" s="48"/>
      <c r="L68" s="48"/>
      <c r="M68" s="48"/>
      <c r="N68" s="48"/>
      <c r="O68" s="48"/>
      <c r="P68" s="48"/>
      <c r="Q68" s="48"/>
      <c r="R68" s="48"/>
    </row>
    <row r="69" spans="1:18" ht="14.5" hidden="1" thickBot="1" x14ac:dyDescent="0.35">
      <c r="A69" s="46"/>
      <c r="B69" s="48"/>
      <c r="C69" s="101"/>
      <c r="D69" s="81"/>
      <c r="E69" s="48"/>
      <c r="F69" s="48"/>
      <c r="G69" s="48"/>
      <c r="H69" s="48"/>
      <c r="I69" s="48"/>
      <c r="J69" s="48"/>
      <c r="K69" s="48"/>
      <c r="L69" s="48"/>
      <c r="M69" s="48"/>
      <c r="N69" s="48"/>
      <c r="O69" s="48"/>
      <c r="P69" s="48"/>
      <c r="Q69" s="48"/>
      <c r="R69" s="48"/>
    </row>
    <row r="70" spans="1:18" ht="17.149999999999999" customHeight="1" thickBot="1" x14ac:dyDescent="0.35">
      <c r="A70" s="46"/>
      <c r="B70" s="70" t="s">
        <v>70</v>
      </c>
      <c r="C70" s="100">
        <f>ROUND(C66-C67-C68, 0)</f>
        <v>0</v>
      </c>
      <c r="D70" s="81"/>
      <c r="E70" s="48"/>
      <c r="F70" s="48"/>
      <c r="G70" s="48"/>
      <c r="H70" s="48"/>
      <c r="I70" s="48"/>
      <c r="J70" s="48"/>
      <c r="K70" s="48"/>
      <c r="L70" s="48"/>
      <c r="M70" s="48"/>
      <c r="N70" s="48"/>
      <c r="O70" s="48"/>
      <c r="P70" s="48"/>
      <c r="Q70" s="48"/>
      <c r="R70" s="48"/>
    </row>
    <row r="71" spans="1:18" ht="14.5" thickBot="1" x14ac:dyDescent="0.35">
      <c r="A71" s="46"/>
      <c r="B71" s="46"/>
      <c r="C71" s="74"/>
      <c r="D71" s="48"/>
      <c r="E71" s="48"/>
      <c r="F71" s="48"/>
      <c r="G71" s="48"/>
      <c r="H71" s="48"/>
      <c r="I71" s="83"/>
      <c r="J71" s="48"/>
      <c r="K71" s="48"/>
      <c r="L71" s="48"/>
      <c r="M71" s="48"/>
      <c r="N71" s="48"/>
      <c r="O71" s="48"/>
      <c r="P71" s="48"/>
      <c r="Q71" s="48"/>
      <c r="R71" s="48"/>
    </row>
    <row r="72" spans="1:18" ht="14.5" hidden="1" thickBot="1" x14ac:dyDescent="0.35">
      <c r="A72" s="46"/>
      <c r="B72" s="69" t="s">
        <v>71</v>
      </c>
      <c r="C72" s="102">
        <f>C68/(C49*2)</f>
        <v>0</v>
      </c>
      <c r="D72" s="81"/>
      <c r="E72" s="83"/>
      <c r="F72" s="48"/>
      <c r="G72" s="48"/>
      <c r="H72" s="48"/>
      <c r="I72" s="48"/>
      <c r="J72" s="48"/>
      <c r="K72" s="48"/>
      <c r="L72" s="48"/>
      <c r="M72" s="48"/>
      <c r="N72" s="48"/>
      <c r="O72" s="48"/>
      <c r="P72" s="48"/>
      <c r="Q72" s="48"/>
      <c r="R72" s="48"/>
    </row>
    <row r="73" spans="1:18" ht="17.149999999999999" customHeight="1" thickBot="1" x14ac:dyDescent="0.35">
      <c r="A73" s="46"/>
      <c r="B73" s="65" t="s">
        <v>72</v>
      </c>
      <c r="C73" s="100">
        <f>C70/(C49*2)</f>
        <v>0</v>
      </c>
      <c r="D73" s="81"/>
      <c r="E73" s="48"/>
      <c r="F73" s="48"/>
      <c r="G73" s="48"/>
      <c r="H73" s="48"/>
      <c r="I73" s="48"/>
      <c r="J73" s="48"/>
      <c r="K73" s="48"/>
      <c r="L73" s="48"/>
      <c r="M73" s="48"/>
      <c r="N73" s="48"/>
      <c r="O73" s="48"/>
      <c r="P73" s="48"/>
      <c r="Q73" s="48"/>
      <c r="R73" s="48"/>
    </row>
    <row r="74" spans="1:18" x14ac:dyDescent="0.3">
      <c r="A74" s="46"/>
      <c r="B74" s="48"/>
      <c r="C74" s="74"/>
      <c r="D74" s="48"/>
      <c r="E74" s="48"/>
      <c r="F74" s="48"/>
      <c r="G74" s="48"/>
      <c r="H74" s="48"/>
      <c r="I74" s="48"/>
      <c r="J74" s="48"/>
      <c r="K74" s="48"/>
      <c r="L74" s="48"/>
      <c r="M74" s="48"/>
      <c r="N74" s="48"/>
      <c r="O74" s="48"/>
      <c r="P74" s="48"/>
      <c r="Q74" s="48"/>
      <c r="R74" s="48"/>
    </row>
    <row r="75" spans="1:18" hidden="1" x14ac:dyDescent="0.3">
      <c r="A75" s="46"/>
      <c r="B75" s="48"/>
      <c r="C75" s="74"/>
      <c r="D75" s="48"/>
      <c r="E75" s="48"/>
      <c r="F75" s="48"/>
      <c r="G75" s="48"/>
      <c r="H75" s="48"/>
      <c r="I75" s="48"/>
      <c r="J75" s="48"/>
      <c r="K75" s="48"/>
      <c r="L75" s="48"/>
      <c r="M75" s="48"/>
      <c r="N75" s="48"/>
      <c r="O75" s="48"/>
      <c r="P75" s="48"/>
      <c r="Q75" s="48"/>
      <c r="R75" s="48"/>
    </row>
    <row r="76" spans="1:18" ht="18" hidden="1" x14ac:dyDescent="0.4">
      <c r="A76" s="46"/>
      <c r="B76" s="52" t="s">
        <v>73</v>
      </c>
      <c r="C76" s="74"/>
      <c r="D76" s="48"/>
      <c r="E76" s="48"/>
      <c r="F76" s="48"/>
      <c r="G76" s="48"/>
      <c r="H76" s="48"/>
      <c r="I76" s="48"/>
      <c r="J76" s="48"/>
      <c r="K76" s="48"/>
      <c r="L76" s="48"/>
      <c r="M76" s="48"/>
      <c r="N76" s="48"/>
      <c r="O76" s="48"/>
      <c r="P76" s="48"/>
      <c r="Q76" s="48"/>
      <c r="R76" s="48"/>
    </row>
    <row r="77" spans="1:18" hidden="1" x14ac:dyDescent="0.3">
      <c r="A77" s="46"/>
      <c r="B77" s="48"/>
      <c r="C77" s="74"/>
      <c r="D77" s="48"/>
      <c r="E77" s="48"/>
      <c r="F77" s="48"/>
      <c r="G77" s="48"/>
      <c r="H77" s="48"/>
      <c r="I77" s="48"/>
      <c r="J77" s="48"/>
      <c r="K77" s="48"/>
      <c r="L77" s="48"/>
      <c r="M77" s="48"/>
      <c r="N77" s="48"/>
      <c r="O77" s="48"/>
      <c r="P77" s="48"/>
      <c r="Q77" s="48"/>
      <c r="R77" s="48"/>
    </row>
    <row r="78" spans="1:18" ht="14.5" hidden="1" x14ac:dyDescent="0.35">
      <c r="A78" s="46"/>
      <c r="B78" s="71" t="s">
        <v>74</v>
      </c>
      <c r="C78" s="74"/>
      <c r="D78" s="48"/>
      <c r="E78" s="48"/>
      <c r="F78" s="48"/>
      <c r="G78" s="48"/>
      <c r="H78" s="48"/>
      <c r="I78" s="48"/>
      <c r="J78" s="48"/>
      <c r="K78" s="48"/>
      <c r="L78" s="48"/>
      <c r="M78" s="48"/>
      <c r="N78" s="48"/>
      <c r="O78" s="48"/>
      <c r="P78" s="48"/>
      <c r="Q78" s="48"/>
      <c r="R78" s="48"/>
    </row>
    <row r="79" spans="1:18" hidden="1" x14ac:dyDescent="0.3">
      <c r="A79" s="46"/>
      <c r="B79" s="48"/>
      <c r="C79" s="74"/>
      <c r="D79" s="48"/>
      <c r="E79" s="48"/>
      <c r="F79" s="48"/>
      <c r="G79" s="48"/>
      <c r="H79" s="48"/>
      <c r="I79" s="48"/>
      <c r="J79" s="48"/>
      <c r="K79" s="48"/>
      <c r="L79" s="48"/>
      <c r="M79" s="48"/>
      <c r="N79" s="48"/>
      <c r="O79" s="48"/>
      <c r="P79" s="48"/>
      <c r="Q79" s="48"/>
      <c r="R79" s="48"/>
    </row>
    <row r="80" spans="1:18" ht="336.5" hidden="1" thickBot="1" x14ac:dyDescent="0.35">
      <c r="A80" s="46"/>
      <c r="B80" s="69" t="s">
        <v>30</v>
      </c>
      <c r="C80" s="69" t="s">
        <v>32</v>
      </c>
      <c r="D80" s="69" t="s">
        <v>75</v>
      </c>
      <c r="E80" s="86" t="s">
        <v>34</v>
      </c>
      <c r="F80" s="69" t="s">
        <v>35</v>
      </c>
      <c r="G80" s="69" t="s">
        <v>40</v>
      </c>
      <c r="H80" s="87" t="s">
        <v>42</v>
      </c>
      <c r="I80" s="69" t="s">
        <v>37</v>
      </c>
      <c r="J80" s="88" t="s">
        <v>76</v>
      </c>
      <c r="K80" s="54" t="s">
        <v>48</v>
      </c>
      <c r="L80" s="88" t="s">
        <v>77</v>
      </c>
      <c r="M80" s="54" t="s">
        <v>59</v>
      </c>
      <c r="N80" s="48"/>
      <c r="O80" s="48"/>
      <c r="P80" s="48"/>
      <c r="Q80" s="48"/>
      <c r="R80" s="48"/>
    </row>
    <row r="81" spans="1:18" ht="14.5" hidden="1" thickBot="1" x14ac:dyDescent="0.35">
      <c r="A81" s="46"/>
      <c r="B81" s="72" t="str">
        <f>C27</f>
        <v>Yes</v>
      </c>
      <c r="C81" s="103" t="str">
        <f>C27</f>
        <v>Yes</v>
      </c>
      <c r="D81" s="72">
        <f>C21</f>
        <v>72</v>
      </c>
      <c r="E81" s="89">
        <f>C30</f>
        <v>0</v>
      </c>
      <c r="F81" s="90">
        <f>C32</f>
        <v>0.9</v>
      </c>
      <c r="G81" s="72" t="str">
        <f>C36</f>
        <v>No</v>
      </c>
      <c r="H81" s="91" t="str">
        <f>C38</f>
        <v>No</v>
      </c>
      <c r="I81" s="91" t="str">
        <f>C34</f>
        <v>Yes</v>
      </c>
      <c r="J81" s="92">
        <f>C43</f>
        <v>0</v>
      </c>
      <c r="K81" s="72">
        <f>C45</f>
        <v>0</v>
      </c>
      <c r="L81" s="72">
        <f>C49</f>
        <v>3</v>
      </c>
      <c r="M81" s="93">
        <f>C55</f>
        <v>0</v>
      </c>
      <c r="N81" s="48"/>
      <c r="O81" s="48"/>
      <c r="P81" s="48"/>
      <c r="Q81" s="48"/>
      <c r="R81" s="48"/>
    </row>
    <row r="82" spans="1:18" x14ac:dyDescent="0.3">
      <c r="A82" s="46"/>
      <c r="B82" s="73"/>
      <c r="C82" s="74"/>
      <c r="D82" s="48"/>
      <c r="E82" s="48"/>
      <c r="F82" s="48"/>
      <c r="G82" s="48"/>
      <c r="H82" s="48"/>
      <c r="I82" s="48"/>
      <c r="J82" s="48"/>
      <c r="K82" s="48"/>
      <c r="L82" s="48"/>
      <c r="M82" s="48"/>
      <c r="N82" s="48"/>
      <c r="O82" s="48"/>
      <c r="P82" s="48"/>
      <c r="Q82" s="48"/>
      <c r="R82" s="48"/>
    </row>
    <row r="83" spans="1:18" x14ac:dyDescent="0.3">
      <c r="A83" s="46"/>
      <c r="B83" s="74"/>
      <c r="C83" s="74"/>
      <c r="D83" s="48"/>
      <c r="E83" s="48"/>
      <c r="F83" s="48"/>
      <c r="G83" s="48"/>
      <c r="H83" s="48"/>
      <c r="I83" s="48"/>
      <c r="J83" s="48"/>
      <c r="K83" s="48"/>
      <c r="L83" s="48"/>
      <c r="M83" s="48"/>
      <c r="N83" s="48"/>
      <c r="O83" s="48"/>
      <c r="P83" s="48"/>
      <c r="Q83" s="48"/>
      <c r="R83" s="48"/>
    </row>
    <row r="84" spans="1:18" x14ac:dyDescent="0.3">
      <c r="A84" s="46"/>
      <c r="B84" s="48"/>
      <c r="C84" s="74"/>
      <c r="D84" s="48"/>
      <c r="E84" s="48"/>
      <c r="F84" s="48"/>
      <c r="G84" s="48"/>
      <c r="H84" s="48"/>
      <c r="I84" s="48"/>
      <c r="J84" s="48"/>
      <c r="K84" s="48"/>
      <c r="L84" s="48"/>
      <c r="M84" s="48"/>
      <c r="N84" s="48"/>
      <c r="O84" s="48"/>
      <c r="P84" s="48"/>
      <c r="Q84" s="48"/>
      <c r="R84" s="48"/>
    </row>
    <row r="85" spans="1:18" x14ac:dyDescent="0.3">
      <c r="A85" s="46"/>
      <c r="B85" s="67"/>
      <c r="C85" s="74"/>
      <c r="D85" s="48"/>
      <c r="E85" s="48"/>
      <c r="F85" s="48"/>
      <c r="G85" s="48"/>
      <c r="H85" s="48"/>
      <c r="I85" s="48"/>
      <c r="J85" s="48"/>
      <c r="K85" s="48"/>
      <c r="L85" s="48"/>
      <c r="M85" s="48"/>
      <c r="N85" s="48"/>
      <c r="O85" s="48"/>
      <c r="P85" s="48"/>
      <c r="Q85" s="48"/>
      <c r="R85" s="48"/>
    </row>
    <row r="86" spans="1:18" x14ac:dyDescent="0.3">
      <c r="A86" s="46"/>
      <c r="B86" s="67"/>
      <c r="C86" s="104"/>
      <c r="D86" s="48"/>
      <c r="E86" s="48"/>
      <c r="F86" s="48"/>
      <c r="G86" s="48"/>
      <c r="H86" s="48"/>
      <c r="I86" s="48"/>
      <c r="J86" s="48"/>
      <c r="K86" s="48"/>
      <c r="L86" s="48"/>
      <c r="M86" s="48"/>
      <c r="N86" s="48"/>
      <c r="O86" s="48"/>
      <c r="P86" s="48"/>
      <c r="Q86" s="48"/>
      <c r="R86" s="48"/>
    </row>
    <row r="87" spans="1:18" x14ac:dyDescent="0.3">
      <c r="A87" s="46"/>
      <c r="B87" s="48"/>
      <c r="C87" s="74"/>
      <c r="D87" s="48"/>
      <c r="E87" s="48"/>
      <c r="F87" s="48"/>
      <c r="G87" s="48"/>
      <c r="H87" s="48"/>
      <c r="I87" s="48"/>
      <c r="J87" s="48"/>
      <c r="K87" s="48"/>
      <c r="L87" s="48"/>
      <c r="M87" s="48"/>
      <c r="N87" s="48"/>
      <c r="O87" s="48"/>
      <c r="P87" s="48"/>
      <c r="Q87" s="48"/>
      <c r="R87" s="48"/>
    </row>
    <row r="89" spans="1:18" x14ac:dyDescent="0.3">
      <c r="B89" s="32"/>
      <c r="C89" s="31"/>
    </row>
    <row r="90" spans="1:18" x14ac:dyDescent="0.3">
      <c r="B90" s="32"/>
      <c r="C90" s="31"/>
    </row>
    <row r="91" spans="1:18" x14ac:dyDescent="0.3">
      <c r="C91" s="31"/>
    </row>
    <row r="92" spans="1:18" x14ac:dyDescent="0.3">
      <c r="C92" s="31"/>
    </row>
    <row r="93" spans="1:18" x14ac:dyDescent="0.3">
      <c r="B93" s="35"/>
      <c r="C93" s="31"/>
    </row>
    <row r="94" spans="1:18" x14ac:dyDescent="0.3">
      <c r="B94" s="35"/>
      <c r="C94" s="31"/>
    </row>
    <row r="95" spans="1:18" x14ac:dyDescent="0.3">
      <c r="B95" s="32"/>
      <c r="C95" s="31"/>
    </row>
    <row r="96" spans="1:18" x14ac:dyDescent="0.3">
      <c r="B96" s="32"/>
      <c r="C96" s="31"/>
    </row>
    <row r="97" spans="2:3" x14ac:dyDescent="0.3">
      <c r="C97" s="31"/>
    </row>
    <row r="98" spans="2:3" x14ac:dyDescent="0.3">
      <c r="C98" s="31"/>
    </row>
    <row r="99" spans="2:3" x14ac:dyDescent="0.3">
      <c r="C99" s="31"/>
    </row>
    <row r="100" spans="2:3" x14ac:dyDescent="0.3">
      <c r="C100" s="31"/>
    </row>
    <row r="101" spans="2:3" x14ac:dyDescent="0.3">
      <c r="C101" s="31"/>
    </row>
    <row r="102" spans="2:3" x14ac:dyDescent="0.3">
      <c r="B102" s="45"/>
      <c r="C102" s="31"/>
    </row>
    <row r="103" spans="2:3" x14ac:dyDescent="0.3">
      <c r="B103" s="45"/>
      <c r="C103" s="31"/>
    </row>
    <row r="104" spans="2:3" x14ac:dyDescent="0.3">
      <c r="B104" s="45"/>
      <c r="C104" s="31"/>
    </row>
    <row r="105" spans="2:3" x14ac:dyDescent="0.3">
      <c r="C105" s="31"/>
    </row>
    <row r="106" spans="2:3" x14ac:dyDescent="0.3">
      <c r="C106" s="31"/>
    </row>
    <row r="107" spans="2:3" x14ac:dyDescent="0.3">
      <c r="C107" s="31"/>
    </row>
    <row r="108" spans="2:3" x14ac:dyDescent="0.3">
      <c r="C108" s="31"/>
    </row>
    <row r="109" spans="2:3" x14ac:dyDescent="0.3">
      <c r="C109" s="31"/>
    </row>
    <row r="117" spans="2:18" s="27" customFormat="1" x14ac:dyDescent="0.3">
      <c r="B117" s="31"/>
      <c r="C117" s="32"/>
      <c r="D117" s="31"/>
      <c r="E117" s="31"/>
      <c r="F117" s="31"/>
      <c r="G117" s="31"/>
      <c r="H117" s="31"/>
      <c r="I117" s="31"/>
      <c r="J117" s="31"/>
      <c r="K117" s="31"/>
      <c r="L117" s="31"/>
      <c r="M117" s="31"/>
      <c r="N117" s="31"/>
      <c r="O117" s="31"/>
      <c r="P117" s="31"/>
      <c r="Q117" s="31"/>
      <c r="R117" s="31"/>
    </row>
    <row r="118" spans="2:18" s="27" customFormat="1" x14ac:dyDescent="0.3">
      <c r="B118" s="31"/>
      <c r="C118" s="32"/>
      <c r="D118" s="31"/>
      <c r="E118" s="31"/>
      <c r="F118" s="31"/>
      <c r="G118" s="31"/>
      <c r="H118" s="31"/>
      <c r="I118" s="31"/>
      <c r="J118" s="31"/>
      <c r="K118" s="31"/>
      <c r="L118" s="31"/>
      <c r="M118" s="31"/>
      <c r="N118" s="31"/>
      <c r="O118" s="31"/>
      <c r="P118" s="31"/>
      <c r="Q118" s="31"/>
      <c r="R118" s="31"/>
    </row>
    <row r="119" spans="2:18" s="27" customFormat="1" x14ac:dyDescent="0.3">
      <c r="B119" s="31"/>
      <c r="C119" s="32"/>
      <c r="D119" s="31"/>
      <c r="E119" s="31"/>
      <c r="F119" s="31"/>
      <c r="G119" s="31"/>
      <c r="H119" s="31"/>
      <c r="I119" s="31"/>
      <c r="J119" s="31"/>
      <c r="K119" s="31"/>
      <c r="L119" s="31"/>
      <c r="M119" s="31"/>
      <c r="N119" s="31"/>
      <c r="O119" s="31"/>
      <c r="P119" s="31"/>
      <c r="Q119" s="31"/>
      <c r="R119" s="31"/>
    </row>
    <row r="120" spans="2:18" s="27" customFormat="1" x14ac:dyDescent="0.3">
      <c r="B120" s="31"/>
      <c r="C120" s="32"/>
      <c r="D120" s="31"/>
      <c r="E120" s="31"/>
      <c r="F120" s="31"/>
      <c r="G120" s="31"/>
      <c r="H120" s="31"/>
      <c r="I120" s="31"/>
      <c r="J120" s="31"/>
      <c r="K120" s="31"/>
      <c r="L120" s="31"/>
      <c r="M120" s="31"/>
      <c r="N120" s="31"/>
      <c r="O120" s="31"/>
      <c r="P120" s="31"/>
      <c r="Q120" s="31"/>
      <c r="R120" s="31"/>
    </row>
    <row r="121" spans="2:18" s="27" customFormat="1" x14ac:dyDescent="0.3">
      <c r="B121" s="31"/>
      <c r="C121" s="32"/>
      <c r="D121" s="31"/>
      <c r="E121" s="31"/>
      <c r="F121" s="31"/>
      <c r="G121" s="31"/>
      <c r="H121" s="31"/>
      <c r="I121" s="31"/>
      <c r="J121" s="31"/>
      <c r="K121" s="31"/>
      <c r="L121" s="31"/>
      <c r="M121" s="31"/>
      <c r="N121" s="31"/>
      <c r="O121" s="31"/>
      <c r="P121" s="31"/>
      <c r="Q121" s="31"/>
      <c r="R121" s="31"/>
    </row>
    <row r="122" spans="2:18" s="27" customFormat="1" x14ac:dyDescent="0.3">
      <c r="B122" s="31"/>
      <c r="C122" s="32"/>
      <c r="D122" s="31"/>
      <c r="E122" s="31"/>
      <c r="F122" s="31"/>
      <c r="G122" s="31"/>
      <c r="H122" s="31"/>
      <c r="I122" s="31"/>
      <c r="J122" s="31"/>
      <c r="K122" s="31"/>
      <c r="L122" s="31"/>
      <c r="M122" s="31"/>
      <c r="N122" s="31"/>
      <c r="O122" s="31"/>
      <c r="P122" s="31"/>
      <c r="Q122" s="31"/>
      <c r="R122" s="31"/>
    </row>
    <row r="123" spans="2:18" s="27" customFormat="1" x14ac:dyDescent="0.3">
      <c r="B123" s="31"/>
      <c r="C123" s="32"/>
      <c r="D123" s="31"/>
      <c r="E123" s="31"/>
      <c r="F123" s="31"/>
      <c r="G123" s="31"/>
      <c r="H123" s="31"/>
      <c r="I123" s="31"/>
      <c r="J123" s="31"/>
      <c r="K123" s="31"/>
      <c r="L123" s="31"/>
      <c r="M123" s="31"/>
      <c r="N123" s="31"/>
      <c r="O123" s="31"/>
      <c r="P123" s="31"/>
      <c r="Q123" s="31"/>
      <c r="R123" s="31"/>
    </row>
    <row r="124" spans="2:18" s="27" customFormat="1" x14ac:dyDescent="0.3">
      <c r="B124" s="31"/>
      <c r="C124" s="32"/>
      <c r="D124" s="31"/>
      <c r="E124" s="31"/>
      <c r="F124" s="31"/>
      <c r="G124" s="31"/>
      <c r="H124" s="31"/>
      <c r="I124" s="31"/>
      <c r="J124" s="31"/>
      <c r="K124" s="31"/>
      <c r="L124" s="31"/>
      <c r="M124" s="31"/>
      <c r="N124" s="31"/>
      <c r="O124" s="31"/>
      <c r="P124" s="31"/>
      <c r="Q124" s="31"/>
      <c r="R124" s="31"/>
    </row>
    <row r="125" spans="2:18" s="27" customFormat="1" x14ac:dyDescent="0.3">
      <c r="B125" s="31"/>
      <c r="C125" s="32"/>
      <c r="D125" s="31"/>
      <c r="E125" s="31"/>
      <c r="F125" s="31"/>
      <c r="G125" s="31"/>
      <c r="H125" s="31"/>
      <c r="I125" s="31"/>
      <c r="J125" s="31"/>
      <c r="K125" s="31"/>
      <c r="L125" s="31"/>
      <c r="M125" s="31"/>
      <c r="N125" s="31"/>
      <c r="O125" s="31"/>
      <c r="P125" s="31"/>
      <c r="Q125" s="31"/>
      <c r="R125" s="31"/>
    </row>
    <row r="126" spans="2:18" s="27" customFormat="1" x14ac:dyDescent="0.3">
      <c r="B126" s="31"/>
      <c r="C126" s="32"/>
      <c r="D126" s="31"/>
      <c r="E126" s="31"/>
      <c r="F126" s="31"/>
      <c r="G126" s="31"/>
      <c r="H126" s="31"/>
      <c r="I126" s="31"/>
      <c r="J126" s="31"/>
      <c r="K126" s="31"/>
      <c r="L126" s="31"/>
      <c r="M126" s="31"/>
      <c r="N126" s="31"/>
      <c r="O126" s="31"/>
      <c r="P126" s="31"/>
      <c r="Q126" s="31"/>
      <c r="R126" s="31"/>
    </row>
    <row r="127" spans="2:18" s="27" customFormat="1" x14ac:dyDescent="0.3">
      <c r="B127" s="31"/>
      <c r="C127" s="32"/>
      <c r="D127" s="31"/>
      <c r="E127" s="31"/>
      <c r="F127" s="31"/>
      <c r="G127" s="31"/>
      <c r="H127" s="31"/>
      <c r="I127" s="31"/>
      <c r="J127" s="31"/>
      <c r="K127" s="31"/>
      <c r="L127" s="31"/>
      <c r="M127" s="31"/>
      <c r="N127" s="31"/>
      <c r="O127" s="31"/>
      <c r="P127" s="31"/>
      <c r="Q127" s="31"/>
      <c r="R127" s="31"/>
    </row>
    <row r="128" spans="2:18" s="27" customFormat="1" x14ac:dyDescent="0.3">
      <c r="B128" s="31"/>
      <c r="C128" s="32"/>
      <c r="D128" s="31"/>
      <c r="E128" s="31"/>
      <c r="F128" s="31"/>
      <c r="G128" s="31"/>
      <c r="H128" s="31"/>
      <c r="I128" s="31"/>
      <c r="J128" s="31"/>
      <c r="K128" s="31"/>
      <c r="L128" s="31"/>
      <c r="M128" s="31"/>
      <c r="N128" s="31"/>
      <c r="O128" s="31"/>
      <c r="P128" s="31"/>
      <c r="Q128" s="31"/>
      <c r="R128" s="31"/>
    </row>
  </sheetData>
  <sheetProtection sheet="1" objects="1" scenarios="1"/>
  <mergeCells count="3">
    <mergeCell ref="E21:P21"/>
    <mergeCell ref="E32:P32"/>
    <mergeCell ref="E36:R36"/>
  </mergeCells>
  <conditionalFormatting sqref="A25:B25 E25:N25">
    <cfRule type="expression" dxfId="81" priority="4">
      <formula>$C$23="No"</formula>
    </cfRule>
  </conditionalFormatting>
  <conditionalFormatting sqref="A27:B27 A30:B30">
    <cfRule type="expression" dxfId="80" priority="2">
      <formula>$C$23="Yes"</formula>
    </cfRule>
  </conditionalFormatting>
  <conditionalFormatting sqref="A25:N25">
    <cfRule type="expression" dxfId="79" priority="5">
      <formula>$C$23="No"</formula>
    </cfRule>
  </conditionalFormatting>
  <conditionalFormatting sqref="A27:P30">
    <cfRule type="expression" dxfId="78" priority="6">
      <formula>$C$23="yes"</formula>
    </cfRule>
  </conditionalFormatting>
  <conditionalFormatting sqref="B29">
    <cfRule type="expression" dxfId="77" priority="12">
      <formula>$C$27="Yes"</formula>
    </cfRule>
  </conditionalFormatting>
  <conditionalFormatting sqref="B38">
    <cfRule type="expression" dxfId="76" priority="10">
      <formula>$C$36="Yes"</formula>
    </cfRule>
  </conditionalFormatting>
  <conditionalFormatting sqref="C25">
    <cfRule type="expression" dxfId="75" priority="3">
      <formula>$C$23="No"</formula>
    </cfRule>
  </conditionalFormatting>
  <conditionalFormatting sqref="C27 C30">
    <cfRule type="expression" dxfId="74" priority="1">
      <formula>$C$23="Yes"</formula>
    </cfRule>
  </conditionalFormatting>
  <conditionalFormatting sqref="C29">
    <cfRule type="expression" dxfId="73" priority="13">
      <formula>$C$27="Yes"</formula>
    </cfRule>
  </conditionalFormatting>
  <conditionalFormatting sqref="C34">
    <cfRule type="expression" dxfId="72" priority="19">
      <formula>$C$34="Yes"</formula>
    </cfRule>
    <cfRule type="expression" dxfId="71" priority="20">
      <formula>$C$34="No"</formula>
    </cfRule>
  </conditionalFormatting>
  <conditionalFormatting sqref="C38">
    <cfRule type="expression" dxfId="70" priority="7">
      <formula>$C$36="Yes"</formula>
    </cfRule>
  </conditionalFormatting>
  <conditionalFormatting sqref="E15">
    <cfRule type="expression" dxfId="69" priority="16">
      <formula>$C$15="Yes"</formula>
    </cfRule>
    <cfRule type="expression" dxfId="68" priority="17">
      <formula>$C$17="No"</formula>
    </cfRule>
  </conditionalFormatting>
  <conditionalFormatting sqref="E17">
    <cfRule type="expression" dxfId="67" priority="18">
      <formula>$C$17="Yes"</formula>
    </cfRule>
  </conditionalFormatting>
  <conditionalFormatting sqref="E19">
    <cfRule type="expression" dxfId="66" priority="15">
      <formula>$C$19="No"</formula>
    </cfRule>
  </conditionalFormatting>
  <conditionalFormatting sqref="E27:E28">
    <cfRule type="expression" dxfId="65" priority="14">
      <formula>$C$27="Yes"</formula>
    </cfRule>
  </conditionalFormatting>
  <conditionalFormatting sqref="E30">
    <cfRule type="expression" dxfId="64" priority="11">
      <formula>$C$30&gt;133280</formula>
    </cfRule>
  </conditionalFormatting>
  <conditionalFormatting sqref="E34">
    <cfRule type="expression" dxfId="63" priority="8">
      <formula>$C$34="No"</formula>
    </cfRule>
  </conditionalFormatting>
  <conditionalFormatting sqref="E38">
    <cfRule type="expression" dxfId="62" priority="9">
      <formula>$C$38="Yes"</formula>
    </cfRule>
  </conditionalFormatting>
  <hyperlinks>
    <hyperlink ref="C7" location="'Preschool Plus Fee Relief'!C30" display="here" xr:uid="{220913BD-C1EF-457B-A649-A1357704F0B3}"/>
  </hyperlinks>
  <pageMargins left="0.7" right="0.7" top="0.75" bottom="0.75" header="0.3" footer="0.3"/>
  <headerFooter>
    <oddHeader>&amp;C&amp;"Arial"&amp;12&amp;KA80000 OFFICIAL&amp;1#_x000D_</oddHeader>
  </headerFooter>
  <ignoredErrors>
    <ignoredError sqref="A15:A49" numberStoredAsText="1"/>
  </ignoredErrors>
  <extLst>
    <ext xmlns:x14="http://schemas.microsoft.com/office/spreadsheetml/2009/9/main" uri="{CCE6A557-97BC-4b89-ADB6-D9C93CAAB3DF}">
      <x14:dataValidations xmlns:xm="http://schemas.microsoft.com/office/excel/2006/main" count="4">
        <x14:dataValidation type="list" allowBlank="1" showInputMessage="1" showErrorMessage="1" xr:uid="{1217BBA3-348D-4C01-BBDF-63E6F2D333BC}">
          <x14:formula1>
            <xm:f>Lists!$H$3:$H$4</xm:f>
          </x14:formula1>
          <xm:sqref>C49 L81</xm:sqref>
        </x14:dataValidation>
        <x14:dataValidation type="list" allowBlank="1" showInputMessage="1" showErrorMessage="1" xr:uid="{E5E47FCA-72E5-40A0-A5DB-844495B0A453}">
          <x14:formula1>
            <xm:f>Lists!$B$3:$B$4</xm:f>
          </x14:formula1>
          <xm:sqref>C21:C22 D81</xm:sqref>
        </x14:dataValidation>
        <x14:dataValidation type="list" allowBlank="1" showInputMessage="1" showErrorMessage="1" xr:uid="{8EADD6EE-8009-4D2C-AC89-C1A17842A18B}">
          <x14:formula1>
            <xm:f>Lists!$C$3:$C$4</xm:f>
          </x14:formula1>
          <xm:sqref>G81 C36 C38</xm:sqref>
        </x14:dataValidation>
        <x14:dataValidation type="list" allowBlank="1" showInputMessage="1" showErrorMessage="1" xr:uid="{1EBC685E-0E0B-4B4C-B652-5AEDA93D6B49}">
          <x14:formula1>
            <xm:f>Lists!$A$3:$A$4</xm:f>
          </x14:formula1>
          <xm:sqref>C17 C15 C19 C27:C29 B81:C81 C23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C6649-DF3F-4F0B-93C1-DFE9E7D5D14F}">
  <sheetPr>
    <tabColor theme="4"/>
  </sheetPr>
  <dimension ref="A1:R128"/>
  <sheetViews>
    <sheetView showGridLines="0" zoomScale="72" zoomScaleNormal="90" workbookViewId="0"/>
  </sheetViews>
  <sheetFormatPr defaultColWidth="8.81640625" defaultRowHeight="14" x14ac:dyDescent="0.3"/>
  <cols>
    <col min="1" max="1" width="3.54296875" style="27" customWidth="1"/>
    <col min="2" max="2" width="105.453125" style="31" customWidth="1"/>
    <col min="3" max="3" width="19.26953125" style="32" customWidth="1"/>
    <col min="4" max="4" width="5.81640625" style="31" customWidth="1"/>
    <col min="5" max="5" width="12.26953125" style="31" customWidth="1"/>
    <col min="6" max="6" width="12.1796875" style="31" customWidth="1"/>
    <col min="7" max="7" width="11.81640625" style="31" bestFit="1" customWidth="1"/>
    <col min="8" max="8" width="11.81640625" style="31" customWidth="1"/>
    <col min="9" max="9" width="12.26953125" style="31" bestFit="1" customWidth="1"/>
    <col min="10" max="10" width="11.81640625" style="31" bestFit="1" customWidth="1"/>
    <col min="11" max="11" width="8.81640625" style="31"/>
    <col min="12" max="12" width="13.81640625" style="31" customWidth="1"/>
    <col min="13" max="13" width="12.7265625" style="31" customWidth="1"/>
    <col min="14" max="14" width="10.54296875" style="31" customWidth="1"/>
    <col min="15" max="15" width="27.81640625" style="31" customWidth="1"/>
    <col min="16" max="16" width="8.81640625" style="31" customWidth="1"/>
    <col min="17" max="16384" width="8.81640625" style="31"/>
  </cols>
  <sheetData>
    <row r="1" spans="1:18" ht="33" customHeight="1" thickBot="1" x14ac:dyDescent="0.55000000000000004">
      <c r="A1" s="46"/>
      <c r="B1" s="47" t="s">
        <v>1</v>
      </c>
      <c r="C1" s="28" t="s">
        <v>2</v>
      </c>
      <c r="D1" s="28"/>
      <c r="E1" s="29"/>
      <c r="F1" s="29"/>
      <c r="G1" s="30"/>
      <c r="H1" s="76"/>
      <c r="I1" s="76"/>
      <c r="J1" s="76"/>
      <c r="K1" s="76"/>
      <c r="L1" s="76"/>
      <c r="M1" s="48"/>
      <c r="N1" s="48"/>
      <c r="O1" s="48"/>
      <c r="P1" s="48"/>
      <c r="Q1" s="48"/>
      <c r="R1" s="48"/>
    </row>
    <row r="2" spans="1:18" ht="14.5" thickTop="1" x14ac:dyDescent="0.3">
      <c r="A2" s="46"/>
      <c r="B2" s="48"/>
      <c r="C2" s="74"/>
      <c r="D2" s="48"/>
      <c r="E2" s="48"/>
      <c r="F2" s="48"/>
      <c r="G2" s="48"/>
      <c r="H2" s="48"/>
      <c r="I2" s="48"/>
      <c r="J2" s="48"/>
      <c r="K2" s="48"/>
      <c r="L2" s="48"/>
      <c r="M2" s="48"/>
      <c r="N2" s="48"/>
      <c r="O2" s="48"/>
      <c r="P2" s="48"/>
      <c r="Q2" s="48"/>
      <c r="R2" s="48"/>
    </row>
    <row r="3" spans="1:18" x14ac:dyDescent="0.3">
      <c r="A3" s="46"/>
      <c r="B3" s="48" t="s">
        <v>78</v>
      </c>
      <c r="C3" s="74"/>
      <c r="D3" s="48"/>
      <c r="E3" s="48"/>
      <c r="F3" s="48"/>
      <c r="G3" s="48"/>
      <c r="H3" s="48"/>
      <c r="I3" s="48"/>
      <c r="J3" s="48"/>
      <c r="K3" s="48"/>
      <c r="L3" s="48"/>
      <c r="M3" s="48"/>
      <c r="N3" s="48"/>
      <c r="O3" s="48"/>
      <c r="P3" s="48"/>
      <c r="Q3" s="48"/>
      <c r="R3" s="48"/>
    </row>
    <row r="4" spans="1:18" x14ac:dyDescent="0.3">
      <c r="A4" s="46"/>
      <c r="B4" s="48"/>
      <c r="C4" s="74"/>
      <c r="D4" s="48"/>
      <c r="E4" s="48"/>
      <c r="F4" s="48"/>
      <c r="G4" s="48"/>
      <c r="H4" s="48"/>
      <c r="I4" s="48"/>
      <c r="J4" s="48"/>
      <c r="K4" s="48"/>
      <c r="L4" s="48"/>
      <c r="M4" s="48"/>
      <c r="N4" s="48"/>
      <c r="O4" s="48"/>
      <c r="P4" s="48"/>
      <c r="Q4" s="48"/>
      <c r="R4" s="48"/>
    </row>
    <row r="5" spans="1:18" x14ac:dyDescent="0.3">
      <c r="A5" s="46"/>
      <c r="B5" s="46" t="s">
        <v>5</v>
      </c>
      <c r="C5" s="74"/>
      <c r="D5" s="48"/>
      <c r="E5" s="48"/>
      <c r="F5" s="48"/>
      <c r="G5" s="48"/>
      <c r="H5" s="48"/>
      <c r="I5" s="48"/>
      <c r="J5" s="48"/>
      <c r="K5" s="48"/>
      <c r="L5" s="48"/>
      <c r="M5" s="48"/>
      <c r="N5" s="48"/>
      <c r="O5" s="48"/>
      <c r="P5" s="48"/>
      <c r="Q5" s="48"/>
      <c r="R5" s="48"/>
    </row>
    <row r="6" spans="1:18" hidden="1" x14ac:dyDescent="0.3">
      <c r="A6" s="46"/>
      <c r="B6" s="48"/>
      <c r="C6" s="74"/>
      <c r="D6" s="48"/>
      <c r="E6" s="48"/>
      <c r="F6" s="48"/>
      <c r="G6" s="48"/>
      <c r="H6" s="48"/>
      <c r="I6" s="48"/>
      <c r="J6" s="48"/>
      <c r="K6" s="48"/>
      <c r="L6" s="48"/>
      <c r="M6" s="48"/>
      <c r="N6" s="48"/>
      <c r="O6" s="48"/>
      <c r="P6" s="48"/>
      <c r="Q6" s="48"/>
      <c r="R6" s="48"/>
    </row>
    <row r="7" spans="1:18" hidden="1" x14ac:dyDescent="0.3">
      <c r="A7" s="46"/>
      <c r="B7" s="48" t="s">
        <v>6</v>
      </c>
      <c r="C7" s="75" t="s">
        <v>7</v>
      </c>
      <c r="D7" s="48"/>
      <c r="E7" s="48"/>
      <c r="F7" s="48"/>
      <c r="G7" s="48"/>
      <c r="H7" s="48"/>
      <c r="I7" s="48"/>
      <c r="J7" s="48"/>
      <c r="K7" s="48"/>
      <c r="L7" s="48"/>
      <c r="M7" s="48"/>
      <c r="N7" s="48"/>
      <c r="O7" s="48"/>
      <c r="P7" s="48"/>
      <c r="Q7" s="48"/>
      <c r="R7" s="48"/>
    </row>
    <row r="8" spans="1:18" ht="17.149999999999999" customHeight="1" thickBot="1" x14ac:dyDescent="0.35">
      <c r="A8" s="46"/>
      <c r="B8" s="46"/>
      <c r="C8" s="74"/>
      <c r="D8" s="48"/>
      <c r="E8" s="48"/>
      <c r="F8" s="48"/>
      <c r="G8" s="48"/>
      <c r="H8" s="48"/>
      <c r="I8" s="48"/>
      <c r="J8" s="48"/>
      <c r="K8" s="48"/>
      <c r="L8" s="48"/>
      <c r="M8" s="48"/>
      <c r="N8" s="48"/>
      <c r="O8" s="48"/>
      <c r="P8" s="48"/>
      <c r="Q8" s="48"/>
      <c r="R8" s="48"/>
    </row>
    <row r="9" spans="1:18" ht="17.5" customHeight="1" thickBot="1" x14ac:dyDescent="0.35">
      <c r="A9" s="46"/>
      <c r="B9" s="49" t="s">
        <v>8</v>
      </c>
      <c r="C9" s="48"/>
      <c r="D9" s="48"/>
      <c r="E9" s="48"/>
      <c r="F9" s="48"/>
      <c r="G9" s="48"/>
      <c r="H9" s="48"/>
      <c r="I9" s="48"/>
      <c r="J9" s="48"/>
      <c r="K9" s="48"/>
      <c r="L9" s="48"/>
      <c r="M9" s="48"/>
      <c r="N9" s="48"/>
      <c r="O9" s="48"/>
      <c r="P9" s="48"/>
      <c r="Q9" s="48"/>
      <c r="R9" s="48"/>
    </row>
    <row r="10" spans="1:18" ht="17.5" customHeight="1" thickBot="1" x14ac:dyDescent="0.35">
      <c r="A10" s="46"/>
      <c r="B10" s="50" t="s">
        <v>9</v>
      </c>
      <c r="C10" s="48"/>
      <c r="D10" s="48"/>
      <c r="E10" s="48"/>
      <c r="F10" s="48"/>
      <c r="G10" s="48"/>
      <c r="H10" s="48"/>
      <c r="I10" s="48"/>
      <c r="J10" s="48"/>
      <c r="K10" s="48"/>
      <c r="L10" s="48"/>
      <c r="M10" s="48"/>
      <c r="N10" s="48"/>
      <c r="O10" s="48"/>
      <c r="P10" s="48"/>
      <c r="Q10" s="48"/>
      <c r="R10" s="48"/>
    </row>
    <row r="11" spans="1:18" ht="17.5" customHeight="1" thickBot="1" x14ac:dyDescent="0.35">
      <c r="A11" s="46"/>
      <c r="B11" s="51" t="s">
        <v>10</v>
      </c>
      <c r="C11" s="48"/>
      <c r="D11" s="48"/>
      <c r="E11" s="48"/>
      <c r="F11" s="48"/>
      <c r="G11" s="48"/>
      <c r="H11" s="48"/>
      <c r="I11" s="48"/>
      <c r="J11" s="48"/>
      <c r="K11" s="48"/>
      <c r="L11" s="48"/>
      <c r="M11" s="48"/>
      <c r="N11" s="48"/>
      <c r="O11" s="48"/>
      <c r="P11" s="48"/>
      <c r="Q11" s="48"/>
      <c r="R11" s="48"/>
    </row>
    <row r="12" spans="1:18" x14ac:dyDescent="0.3">
      <c r="A12" s="46"/>
      <c r="B12" s="48"/>
      <c r="C12" s="74"/>
      <c r="D12" s="48"/>
      <c r="E12" s="48"/>
      <c r="F12" s="48"/>
      <c r="G12" s="48"/>
      <c r="H12" s="48"/>
      <c r="I12" s="48"/>
      <c r="J12" s="48"/>
      <c r="K12" s="48"/>
      <c r="L12" s="48"/>
      <c r="M12" s="48"/>
      <c r="N12" s="48"/>
      <c r="O12" s="48"/>
      <c r="P12" s="48"/>
      <c r="Q12" s="48"/>
      <c r="R12" s="48"/>
    </row>
    <row r="13" spans="1:18" ht="18" x14ac:dyDescent="0.4">
      <c r="A13" s="46"/>
      <c r="B13" s="52" t="s">
        <v>11</v>
      </c>
      <c r="C13" s="74"/>
      <c r="D13" s="48"/>
      <c r="E13" s="48"/>
      <c r="F13" s="48"/>
      <c r="G13" s="48"/>
      <c r="H13" s="48"/>
      <c r="I13" s="48"/>
      <c r="J13" s="48"/>
      <c r="K13" s="48"/>
      <c r="L13" s="48"/>
      <c r="M13" s="48"/>
      <c r="N13" s="48"/>
      <c r="O13" s="48"/>
      <c r="P13" s="48"/>
      <c r="Q13" s="48"/>
      <c r="R13" s="48"/>
    </row>
    <row r="14" spans="1:18" ht="14.5" thickBot="1" x14ac:dyDescent="0.35">
      <c r="A14" s="46"/>
      <c r="B14" s="53"/>
      <c r="C14" s="74"/>
      <c r="D14" s="48"/>
      <c r="E14" s="48"/>
      <c r="F14" s="48"/>
      <c r="G14" s="48"/>
      <c r="H14" s="48"/>
      <c r="I14" s="48"/>
      <c r="J14" s="48"/>
      <c r="K14" s="48"/>
      <c r="L14" s="48"/>
      <c r="M14" s="48"/>
      <c r="N14" s="48"/>
      <c r="O14" s="48"/>
      <c r="P14" s="48"/>
      <c r="Q14" s="48"/>
      <c r="R14" s="48"/>
    </row>
    <row r="15" spans="1:18" ht="18" customHeight="1" thickBot="1" x14ac:dyDescent="0.4">
      <c r="A15" s="46" t="s">
        <v>12</v>
      </c>
      <c r="B15" s="46" t="s">
        <v>13</v>
      </c>
      <c r="C15" s="33" t="s">
        <v>14</v>
      </c>
      <c r="D15" s="48"/>
      <c r="E15" s="71" t="s">
        <v>15</v>
      </c>
      <c r="F15" s="48"/>
      <c r="G15" s="48"/>
      <c r="H15" s="48"/>
      <c r="I15" s="48"/>
      <c r="J15" s="48"/>
      <c r="K15" s="48"/>
      <c r="L15" s="48"/>
      <c r="M15" s="48"/>
      <c r="N15" s="48"/>
      <c r="O15" s="48"/>
      <c r="P15" s="48"/>
      <c r="Q15" s="48"/>
      <c r="R15" s="48"/>
    </row>
    <row r="16" spans="1:18" ht="15" thickBot="1" x14ac:dyDescent="0.4">
      <c r="A16" s="46"/>
      <c r="B16" s="53"/>
      <c r="C16" s="74"/>
      <c r="D16" s="48"/>
      <c r="E16" s="48"/>
      <c r="F16" s="48"/>
      <c r="G16" s="48"/>
      <c r="H16" s="78"/>
      <c r="I16" s="48"/>
      <c r="J16" s="48"/>
      <c r="K16" s="48"/>
      <c r="L16" s="48"/>
      <c r="M16" s="48"/>
      <c r="N16" s="48"/>
      <c r="O16" s="48"/>
      <c r="P16" s="48"/>
      <c r="Q16" s="48"/>
      <c r="R16" s="48"/>
    </row>
    <row r="17" spans="1:18" ht="17.5" customHeight="1" thickBot="1" x14ac:dyDescent="0.4">
      <c r="A17" s="46" t="s">
        <v>16</v>
      </c>
      <c r="B17" s="54" t="s">
        <v>17</v>
      </c>
      <c r="C17" s="33" t="s">
        <v>14</v>
      </c>
      <c r="D17" s="48"/>
      <c r="E17" s="71" t="s">
        <v>18</v>
      </c>
      <c r="F17" s="48"/>
      <c r="G17" s="48"/>
      <c r="H17" s="48"/>
      <c r="I17" s="48"/>
      <c r="J17" s="48"/>
      <c r="K17" s="48"/>
      <c r="L17" s="48"/>
      <c r="M17" s="48"/>
      <c r="N17" s="48"/>
      <c r="O17" s="48"/>
      <c r="P17" s="48"/>
      <c r="Q17" s="48"/>
      <c r="R17" s="48"/>
    </row>
    <row r="18" spans="1:18" ht="14.5" thickBot="1" x14ac:dyDescent="0.35">
      <c r="A18" s="46"/>
      <c r="B18" s="46"/>
      <c r="C18" s="74"/>
      <c r="D18" s="48"/>
      <c r="E18" s="48"/>
      <c r="F18" s="48"/>
      <c r="G18" s="48"/>
      <c r="H18" s="48"/>
      <c r="I18" s="48"/>
      <c r="J18" s="48"/>
      <c r="K18" s="48"/>
      <c r="L18" s="48"/>
      <c r="M18" s="48"/>
      <c r="N18" s="48"/>
      <c r="O18" s="48"/>
      <c r="P18" s="48"/>
      <c r="Q18" s="48"/>
      <c r="R18" s="48"/>
    </row>
    <row r="19" spans="1:18" ht="18" customHeight="1" thickBot="1" x14ac:dyDescent="0.4">
      <c r="A19" s="55" t="s">
        <v>19</v>
      </c>
      <c r="B19" s="46" t="s">
        <v>20</v>
      </c>
      <c r="C19" s="33" t="s">
        <v>21</v>
      </c>
      <c r="D19" s="48"/>
      <c r="E19" s="71" t="s">
        <v>22</v>
      </c>
      <c r="F19" s="48"/>
      <c r="G19" s="48"/>
      <c r="H19" s="48"/>
      <c r="I19" s="48"/>
      <c r="J19" s="48"/>
      <c r="K19" s="48"/>
      <c r="L19" s="48"/>
      <c r="M19" s="48"/>
      <c r="N19" s="48"/>
      <c r="O19" s="48"/>
      <c r="P19" s="48"/>
      <c r="Q19" s="48"/>
      <c r="R19" s="48"/>
    </row>
    <row r="20" spans="1:18" ht="14.5" thickBot="1" x14ac:dyDescent="0.35">
      <c r="A20" s="46"/>
      <c r="B20" s="46"/>
      <c r="C20" s="74"/>
      <c r="D20" s="48"/>
      <c r="E20" s="48"/>
      <c r="F20" s="48"/>
      <c r="G20" s="48"/>
      <c r="H20" s="48"/>
      <c r="I20" s="48"/>
      <c r="J20" s="48"/>
      <c r="K20" s="48"/>
      <c r="L20" s="48"/>
      <c r="M20" s="48"/>
      <c r="N20" s="48"/>
      <c r="O20" s="48"/>
      <c r="P20" s="48"/>
      <c r="Q20" s="48"/>
      <c r="R20" s="48"/>
    </row>
    <row r="21" spans="1:18" ht="73.5" customHeight="1" thickBot="1" x14ac:dyDescent="0.35">
      <c r="A21" s="56" t="s">
        <v>23</v>
      </c>
      <c r="B21" s="57" t="s">
        <v>24</v>
      </c>
      <c r="C21" s="33">
        <v>72</v>
      </c>
      <c r="D21" s="79"/>
      <c r="E21" s="107" t="s">
        <v>25</v>
      </c>
      <c r="F21" s="107"/>
      <c r="G21" s="107"/>
      <c r="H21" s="107"/>
      <c r="I21" s="107"/>
      <c r="J21" s="107"/>
      <c r="K21" s="107"/>
      <c r="L21" s="107"/>
      <c r="M21" s="107"/>
      <c r="N21" s="107"/>
      <c r="O21" s="107"/>
      <c r="P21" s="107"/>
      <c r="Q21" s="48"/>
      <c r="R21" s="48"/>
    </row>
    <row r="22" spans="1:18" ht="17.5" customHeight="1" thickBot="1" x14ac:dyDescent="0.35">
      <c r="A22" s="46"/>
      <c r="B22" s="57"/>
      <c r="C22" s="94"/>
      <c r="D22" s="79"/>
      <c r="E22" s="69"/>
      <c r="F22" s="69"/>
      <c r="G22" s="69"/>
      <c r="H22" s="69"/>
      <c r="I22" s="69"/>
      <c r="J22" s="69"/>
      <c r="K22" s="69"/>
      <c r="L22" s="69"/>
      <c r="M22" s="69"/>
      <c r="N22" s="69"/>
      <c r="O22" s="69"/>
      <c r="P22" s="69"/>
      <c r="Q22" s="48"/>
      <c r="R22" s="48"/>
    </row>
    <row r="23" spans="1:18" ht="17.5" customHeight="1" thickBot="1" x14ac:dyDescent="0.35">
      <c r="A23" s="46"/>
      <c r="B23" s="46" t="s">
        <v>26</v>
      </c>
      <c r="C23" s="33" t="s">
        <v>14</v>
      </c>
      <c r="D23" s="48"/>
      <c r="E23" s="48"/>
      <c r="F23" s="48"/>
      <c r="G23" s="48"/>
      <c r="H23" s="48"/>
      <c r="I23" s="48"/>
      <c r="J23" s="48"/>
      <c r="K23" s="48"/>
      <c r="L23" s="48"/>
      <c r="M23" s="48"/>
      <c r="N23" s="48"/>
      <c r="O23" s="48"/>
      <c r="P23" s="48"/>
      <c r="Q23" s="48"/>
      <c r="R23" s="48"/>
    </row>
    <row r="24" spans="1:18" ht="14.5" thickBot="1" x14ac:dyDescent="0.35">
      <c r="A24" s="46"/>
      <c r="B24" s="46"/>
      <c r="C24" s="74"/>
      <c r="D24" s="48"/>
      <c r="E24" s="48"/>
      <c r="F24" s="48"/>
      <c r="G24" s="48"/>
      <c r="H24" s="48"/>
      <c r="I24" s="48"/>
      <c r="J24" s="48"/>
      <c r="K24" s="48"/>
      <c r="L24" s="48"/>
      <c r="M24" s="48"/>
      <c r="N24" s="48"/>
      <c r="O24" s="48"/>
      <c r="P24" s="48"/>
      <c r="Q24" s="48"/>
      <c r="R24" s="48"/>
    </row>
    <row r="25" spans="1:18" ht="17.149999999999999" customHeight="1" thickBot="1" x14ac:dyDescent="0.35">
      <c r="A25" s="55" t="s">
        <v>27</v>
      </c>
      <c r="B25" s="46" t="s">
        <v>28</v>
      </c>
      <c r="C25" s="36"/>
      <c r="D25" s="48"/>
      <c r="E25" s="46" t="s">
        <v>101</v>
      </c>
      <c r="F25" s="48"/>
      <c r="G25" s="48"/>
      <c r="H25" s="48"/>
      <c r="I25" s="48"/>
      <c r="J25" s="48"/>
      <c r="K25" s="48"/>
      <c r="L25" s="48"/>
      <c r="M25" s="48"/>
      <c r="N25" s="48"/>
      <c r="O25" s="48"/>
      <c r="P25" s="48"/>
      <c r="Q25" s="48"/>
      <c r="R25" s="48"/>
    </row>
    <row r="26" spans="1:18" ht="15.65" customHeight="1" thickBot="1" x14ac:dyDescent="0.35">
      <c r="A26" s="46"/>
      <c r="B26" s="46"/>
      <c r="C26" s="74"/>
      <c r="D26" s="48"/>
      <c r="E26" s="48"/>
      <c r="F26" s="48"/>
      <c r="G26" s="48"/>
      <c r="H26" s="48"/>
      <c r="I26" s="48"/>
      <c r="J26" s="48"/>
      <c r="K26" s="48"/>
      <c r="L26" s="48"/>
      <c r="M26" s="48"/>
      <c r="N26" s="48"/>
      <c r="O26" s="48"/>
      <c r="P26" s="48"/>
      <c r="Q26" s="48"/>
      <c r="R26" s="48"/>
    </row>
    <row r="27" spans="1:18" ht="19" customHeight="1" thickBot="1" x14ac:dyDescent="0.4">
      <c r="A27" s="55" t="s">
        <v>29</v>
      </c>
      <c r="B27" s="46" t="s">
        <v>30</v>
      </c>
      <c r="C27" s="33" t="s">
        <v>14</v>
      </c>
      <c r="D27" s="48"/>
      <c r="E27" s="71" t="s">
        <v>31</v>
      </c>
      <c r="F27" s="48"/>
      <c r="G27" s="48"/>
      <c r="H27" s="48"/>
      <c r="I27" s="48"/>
      <c r="J27" s="48"/>
      <c r="K27" s="48"/>
      <c r="L27" s="48"/>
      <c r="M27" s="48"/>
      <c r="N27" s="48"/>
      <c r="O27" s="48"/>
      <c r="P27" s="48"/>
      <c r="Q27" s="48"/>
      <c r="R27" s="48"/>
    </row>
    <row r="28" spans="1:18" ht="8.15" customHeight="1" x14ac:dyDescent="0.35">
      <c r="A28" s="46"/>
      <c r="B28" s="46"/>
      <c r="C28" s="34"/>
      <c r="D28" s="48"/>
      <c r="E28" s="71"/>
      <c r="F28" s="48"/>
      <c r="G28" s="48"/>
      <c r="H28" s="48"/>
      <c r="I28" s="48"/>
      <c r="J28" s="48"/>
      <c r="K28" s="48"/>
      <c r="L28" s="48"/>
      <c r="M28" s="48"/>
      <c r="N28" s="48"/>
      <c r="O28" s="48"/>
      <c r="P28" s="48"/>
      <c r="Q28" s="48"/>
      <c r="R28" s="48"/>
    </row>
    <row r="29" spans="1:18" ht="27.65" customHeight="1" thickBot="1" x14ac:dyDescent="0.35">
      <c r="A29" s="46"/>
      <c r="B29" s="58" t="s">
        <v>32</v>
      </c>
      <c r="C29" s="37" t="s">
        <v>14</v>
      </c>
      <c r="D29" s="48"/>
      <c r="E29" s="48"/>
      <c r="F29" s="48"/>
      <c r="G29" s="48"/>
      <c r="H29" s="48"/>
      <c r="I29" s="48"/>
      <c r="J29" s="48"/>
      <c r="K29" s="48"/>
      <c r="L29" s="48"/>
      <c r="M29" s="48"/>
      <c r="N29" s="48"/>
      <c r="O29" s="48"/>
      <c r="P29" s="48"/>
      <c r="Q29" s="48"/>
      <c r="R29" s="48"/>
    </row>
    <row r="30" spans="1:18" ht="17.5" customHeight="1" thickBot="1" x14ac:dyDescent="0.4">
      <c r="A30" s="55" t="s">
        <v>33</v>
      </c>
      <c r="B30" s="57" t="s">
        <v>34</v>
      </c>
      <c r="C30" s="38"/>
      <c r="D30" s="48"/>
      <c r="E30" s="80" t="s">
        <v>79</v>
      </c>
      <c r="F30" s="48"/>
      <c r="G30" s="48"/>
      <c r="H30" s="48"/>
      <c r="I30" s="48"/>
      <c r="J30" s="48"/>
      <c r="K30" s="48"/>
      <c r="L30" s="48"/>
      <c r="M30" s="48"/>
      <c r="N30" s="48"/>
      <c r="O30" s="48"/>
      <c r="P30" s="48"/>
      <c r="Q30" s="48"/>
      <c r="R30" s="48"/>
    </row>
    <row r="31" spans="1:18" ht="27" customHeight="1" thickBot="1" x14ac:dyDescent="0.35">
      <c r="A31" s="46"/>
      <c r="B31" s="46"/>
      <c r="C31" s="95"/>
      <c r="D31" s="48"/>
      <c r="E31" s="48"/>
      <c r="F31" s="48"/>
      <c r="G31" s="48"/>
      <c r="H31" s="48"/>
      <c r="I31" s="48"/>
      <c r="J31" s="48"/>
      <c r="K31" s="48"/>
      <c r="L31" s="48"/>
      <c r="M31" s="48"/>
      <c r="N31" s="48"/>
      <c r="O31" s="48"/>
      <c r="P31" s="48"/>
      <c r="Q31" s="48"/>
      <c r="R31" s="48"/>
    </row>
    <row r="32" spans="1:18" ht="33.65" customHeight="1" thickBot="1" x14ac:dyDescent="0.35">
      <c r="A32" s="46"/>
      <c r="B32" s="59" t="s">
        <v>35</v>
      </c>
      <c r="C32" s="96" cm="1">
        <f t="array" ref="C32">IF(C25&gt;0,C25,(_xlfn.IFS(C27="Yes",IF(C30&lt;85279,0.9,0.9-(C30-85279)/5000/100),
AND(C27="No",C29="Yes"),_xlfn.IFS(C30&lt;143273,0.95,
AND(C30&lt;188273,C30&gt;143273),(0.95-(C30-143273)/3000/100),
AND(C30&gt;188273,C30&lt;267563),0.8,
AND(C30&gt;267563,C30&lt;357563),(0.8-(C30-267563)/3000/100),
AND(C30&gt;357563,C30&lt;367563),0.5,
C30&gt;367563,0.9-(C30-85279)/5000/100),
AND(C27="No",C29="No"),IF(C30&lt;85279,0.9,0.9-(C30-85279)/5000/100))))</f>
        <v>0.9</v>
      </c>
      <c r="D32" s="81"/>
      <c r="E32" s="108" t="s">
        <v>36</v>
      </c>
      <c r="F32" s="108"/>
      <c r="G32" s="108"/>
      <c r="H32" s="108"/>
      <c r="I32" s="108"/>
      <c r="J32" s="108"/>
      <c r="K32" s="108"/>
      <c r="L32" s="108"/>
      <c r="M32" s="108"/>
      <c r="N32" s="108"/>
      <c r="O32" s="108"/>
      <c r="P32" s="108"/>
      <c r="Q32" s="46"/>
      <c r="R32" s="48"/>
    </row>
    <row r="33" spans="1:18" ht="24.65" customHeight="1" thickBot="1" x14ac:dyDescent="0.35">
      <c r="A33" s="46"/>
      <c r="B33" s="46"/>
      <c r="C33" s="40"/>
      <c r="D33" s="48"/>
      <c r="E33" s="82"/>
      <c r="F33" s="48"/>
      <c r="G33" s="48"/>
      <c r="H33" s="48"/>
      <c r="I33" s="48"/>
      <c r="J33" s="48"/>
      <c r="K33" s="48"/>
      <c r="L33" s="48"/>
      <c r="M33" s="48"/>
      <c r="N33" s="48"/>
      <c r="O33" s="48"/>
      <c r="P33" s="48"/>
      <c r="Q33" s="48"/>
      <c r="R33" s="48"/>
    </row>
    <row r="34" spans="1:18" ht="17.149999999999999" customHeight="1" thickBot="1" x14ac:dyDescent="0.4">
      <c r="A34" s="46"/>
      <c r="B34" s="54" t="s">
        <v>37</v>
      </c>
      <c r="C34" s="97" t="str">
        <f>IF(AND(C32&gt;=80%, C15="Yes", C17="Yes", C19="No"),"Yes","No")</f>
        <v>Yes</v>
      </c>
      <c r="D34" s="81"/>
      <c r="E34" s="80" t="s">
        <v>38</v>
      </c>
      <c r="F34" s="48"/>
      <c r="G34" s="48"/>
      <c r="H34" s="48"/>
      <c r="I34" s="48"/>
      <c r="J34" s="48"/>
      <c r="K34" s="48"/>
      <c r="L34" s="48"/>
      <c r="M34" s="48"/>
      <c r="N34" s="48"/>
      <c r="O34" s="48"/>
      <c r="P34" s="48"/>
      <c r="Q34" s="48"/>
      <c r="R34" s="48"/>
    </row>
    <row r="35" spans="1:18" ht="14.5" thickBot="1" x14ac:dyDescent="0.35">
      <c r="A35" s="46"/>
      <c r="B35" s="46"/>
      <c r="C35" s="41"/>
      <c r="D35" s="48"/>
      <c r="E35" s="48"/>
      <c r="F35" s="48"/>
      <c r="G35" s="48"/>
      <c r="H35" s="48"/>
      <c r="I35" s="48"/>
      <c r="J35" s="48"/>
      <c r="K35" s="48"/>
      <c r="L35" s="48"/>
      <c r="M35" s="48"/>
      <c r="N35" s="48"/>
      <c r="O35" s="48"/>
      <c r="P35" s="48"/>
      <c r="Q35" s="48"/>
      <c r="R35" s="48"/>
    </row>
    <row r="36" spans="1:18" ht="35.5" customHeight="1" thickBot="1" x14ac:dyDescent="0.35">
      <c r="A36" s="60" t="s">
        <v>39</v>
      </c>
      <c r="B36" s="61" t="s">
        <v>40</v>
      </c>
      <c r="C36" s="33" t="s">
        <v>21</v>
      </c>
      <c r="D36" s="48"/>
      <c r="E36" s="109" t="s">
        <v>41</v>
      </c>
      <c r="F36" s="109"/>
      <c r="G36" s="109"/>
      <c r="H36" s="109"/>
      <c r="I36" s="109"/>
      <c r="J36" s="109"/>
      <c r="K36" s="109"/>
      <c r="L36" s="109"/>
      <c r="M36" s="109"/>
      <c r="N36" s="109"/>
      <c r="O36" s="109"/>
      <c r="P36" s="109"/>
      <c r="Q36" s="109"/>
      <c r="R36" s="109"/>
    </row>
    <row r="37" spans="1:18" x14ac:dyDescent="0.3">
      <c r="A37" s="46"/>
      <c r="B37" s="54"/>
      <c r="D37" s="48"/>
      <c r="E37" s="48"/>
      <c r="F37" s="48"/>
      <c r="G37" s="48"/>
      <c r="H37" s="48"/>
      <c r="I37" s="48"/>
      <c r="J37" s="48"/>
      <c r="K37" s="48"/>
      <c r="L37" s="48"/>
      <c r="M37" s="48"/>
      <c r="N37" s="48"/>
      <c r="O37" s="48"/>
      <c r="P37" s="48"/>
      <c r="Q37" s="48"/>
      <c r="R37" s="48"/>
    </row>
    <row r="38" spans="1:18" ht="33" customHeight="1" x14ac:dyDescent="0.35">
      <c r="A38" s="62"/>
      <c r="B38" s="63" t="s">
        <v>42</v>
      </c>
      <c r="C38" s="42" t="s">
        <v>21</v>
      </c>
      <c r="D38" s="48"/>
      <c r="E38" s="80" t="s">
        <v>43</v>
      </c>
      <c r="F38" s="48"/>
      <c r="G38" s="48"/>
      <c r="H38" s="48"/>
      <c r="I38" s="48"/>
      <c r="J38" s="48"/>
      <c r="K38" s="48"/>
      <c r="L38" s="48"/>
      <c r="M38" s="48"/>
      <c r="N38" s="48"/>
      <c r="O38" s="48"/>
      <c r="P38" s="48"/>
      <c r="Q38" s="48"/>
      <c r="R38" s="48"/>
    </row>
    <row r="39" spans="1:18" hidden="1" x14ac:dyDescent="0.3">
      <c r="A39" s="46"/>
      <c r="B39" s="48"/>
      <c r="C39" s="39"/>
      <c r="D39" s="48"/>
      <c r="E39" s="48"/>
      <c r="F39" s="48"/>
      <c r="G39" s="48"/>
      <c r="H39" s="48"/>
      <c r="I39" s="48"/>
      <c r="J39" s="48"/>
      <c r="K39" s="48"/>
      <c r="L39" s="48"/>
      <c r="M39" s="48"/>
      <c r="N39" s="48"/>
      <c r="O39" s="48"/>
      <c r="P39" s="48"/>
      <c r="Q39" s="48"/>
      <c r="R39" s="48"/>
    </row>
    <row r="40" spans="1:18" ht="14.5" hidden="1" x14ac:dyDescent="0.35">
      <c r="A40" s="46"/>
      <c r="B40" s="48"/>
      <c r="C40" s="39"/>
      <c r="D40" s="48"/>
      <c r="E40" s="71"/>
      <c r="F40" s="48"/>
      <c r="G40" s="48"/>
      <c r="H40" s="48"/>
      <c r="I40" s="48"/>
      <c r="J40" s="48"/>
      <c r="K40" s="48"/>
      <c r="L40" s="48"/>
      <c r="M40" s="48"/>
      <c r="N40" s="48"/>
      <c r="O40" s="48"/>
      <c r="P40" s="48"/>
      <c r="Q40" s="48"/>
      <c r="R40" s="48"/>
    </row>
    <row r="41" spans="1:18" ht="18" x14ac:dyDescent="0.4">
      <c r="A41" s="46"/>
      <c r="B41" s="52" t="s">
        <v>44</v>
      </c>
      <c r="C41" s="39"/>
      <c r="D41" s="48"/>
      <c r="E41" s="48"/>
      <c r="F41" s="48"/>
      <c r="G41" s="48"/>
      <c r="H41" s="48"/>
      <c r="I41" s="48"/>
      <c r="J41" s="48"/>
      <c r="K41" s="48"/>
      <c r="L41" s="48"/>
      <c r="M41" s="48"/>
      <c r="N41" s="48"/>
      <c r="O41" s="48"/>
      <c r="P41" s="48"/>
      <c r="Q41" s="48"/>
      <c r="R41" s="48"/>
    </row>
    <row r="42" spans="1:18" ht="14.5" thickBot="1" x14ac:dyDescent="0.35">
      <c r="A42" s="46"/>
      <c r="B42" s="48"/>
      <c r="C42" s="39"/>
      <c r="D42" s="48"/>
      <c r="E42" s="48"/>
      <c r="F42" s="48"/>
      <c r="G42" s="48"/>
      <c r="H42" s="48"/>
      <c r="I42" s="48"/>
      <c r="J42" s="48"/>
      <c r="K42" s="48"/>
      <c r="L42" s="48"/>
      <c r="M42" s="48"/>
      <c r="N42" s="48"/>
      <c r="O42" s="48"/>
      <c r="P42" s="48"/>
      <c r="Q42" s="48"/>
      <c r="R42" s="48"/>
    </row>
    <row r="43" spans="1:18" s="43" customFormat="1" ht="17.149999999999999" customHeight="1" thickBot="1" x14ac:dyDescent="0.35">
      <c r="A43" s="64" t="s">
        <v>45</v>
      </c>
      <c r="B43" s="65" t="s">
        <v>46</v>
      </c>
      <c r="C43" s="38"/>
      <c r="D43" s="67"/>
      <c r="E43" s="67"/>
      <c r="F43" s="67"/>
      <c r="G43" s="67"/>
      <c r="H43" s="67"/>
      <c r="I43" s="67"/>
      <c r="J43" s="67"/>
      <c r="K43" s="67"/>
      <c r="L43" s="67"/>
      <c r="M43" s="67"/>
      <c r="N43" s="67"/>
      <c r="O43" s="67"/>
      <c r="P43" s="67"/>
      <c r="Q43" s="67"/>
      <c r="R43" s="67"/>
    </row>
    <row r="44" spans="1:18" ht="14.5" thickBot="1" x14ac:dyDescent="0.35">
      <c r="A44" s="46"/>
      <c r="B44" s="48"/>
      <c r="C44" s="41"/>
      <c r="D44" s="48"/>
      <c r="E44" s="48"/>
      <c r="F44" s="48"/>
      <c r="G44" s="48"/>
      <c r="H44" s="48"/>
      <c r="I44" s="48"/>
      <c r="J44" s="48"/>
      <c r="K44" s="48"/>
      <c r="L44" s="48"/>
      <c r="M44" s="48"/>
      <c r="N44" s="48"/>
      <c r="O44" s="48"/>
      <c r="P44" s="48"/>
      <c r="Q44" s="48"/>
      <c r="R44" s="48"/>
    </row>
    <row r="45" spans="1:18" ht="18" customHeight="1" thickBot="1" x14ac:dyDescent="0.35">
      <c r="A45" s="55" t="s">
        <v>47</v>
      </c>
      <c r="B45" s="46" t="s">
        <v>48</v>
      </c>
      <c r="C45" s="44"/>
      <c r="D45" s="48"/>
      <c r="E45" s="46" t="s">
        <v>49</v>
      </c>
      <c r="F45" s="48"/>
      <c r="G45" s="48"/>
      <c r="H45" s="48"/>
      <c r="I45" s="48"/>
      <c r="J45" s="48"/>
      <c r="K45" s="48"/>
      <c r="L45" s="48"/>
      <c r="M45" s="48"/>
      <c r="N45" s="48"/>
      <c r="O45" s="48"/>
      <c r="P45" s="48"/>
      <c r="Q45" s="48"/>
      <c r="R45" s="48"/>
    </row>
    <row r="46" spans="1:18" ht="15" thickBot="1" x14ac:dyDescent="0.4">
      <c r="A46" s="46"/>
      <c r="B46" s="46"/>
      <c r="C46" s="39"/>
      <c r="D46" s="48"/>
      <c r="E46" s="71"/>
      <c r="F46" s="48"/>
      <c r="G46" s="48"/>
      <c r="H46" s="48"/>
      <c r="I46" s="48"/>
      <c r="J46" s="48"/>
      <c r="K46" s="48"/>
      <c r="L46" s="48"/>
      <c r="M46" s="48"/>
      <c r="N46" s="48"/>
      <c r="O46" s="48"/>
      <c r="P46" s="48"/>
      <c r="Q46" s="48"/>
      <c r="R46" s="48"/>
    </row>
    <row r="47" spans="1:18" ht="18" customHeight="1" thickBot="1" x14ac:dyDescent="0.35">
      <c r="A47" s="46"/>
      <c r="B47" s="46" t="s">
        <v>50</v>
      </c>
      <c r="C47" s="98">
        <f>IFERROR(C43/C45,0)</f>
        <v>0</v>
      </c>
      <c r="D47" s="48"/>
      <c r="E47" s="48" t="s">
        <v>51</v>
      </c>
      <c r="F47" s="48"/>
      <c r="G47" s="48"/>
      <c r="H47" s="48"/>
      <c r="I47" s="48"/>
      <c r="J47" s="48"/>
      <c r="K47" s="48"/>
      <c r="L47" s="48"/>
      <c r="M47" s="48"/>
      <c r="N47" s="48"/>
      <c r="O47" s="48"/>
      <c r="P47" s="48"/>
      <c r="Q47" s="48"/>
      <c r="R47" s="48"/>
    </row>
    <row r="48" spans="1:18" ht="14.5" thickBot="1" x14ac:dyDescent="0.35">
      <c r="A48" s="46"/>
      <c r="B48" s="48"/>
      <c r="C48" s="39"/>
      <c r="D48" s="48"/>
      <c r="E48" s="48"/>
      <c r="F48" s="48"/>
      <c r="G48" s="48"/>
      <c r="H48" s="48"/>
      <c r="I48" s="48"/>
      <c r="J48" s="48"/>
      <c r="K48" s="48"/>
      <c r="L48" s="48"/>
      <c r="M48" s="48"/>
      <c r="N48" s="48"/>
      <c r="O48" s="48"/>
      <c r="P48" s="48"/>
      <c r="Q48" s="48"/>
      <c r="R48" s="48"/>
    </row>
    <row r="49" spans="1:18" ht="32.25" customHeight="1" thickBot="1" x14ac:dyDescent="0.35">
      <c r="A49" s="64" t="s">
        <v>52</v>
      </c>
      <c r="B49" s="61" t="s">
        <v>53</v>
      </c>
      <c r="C49" s="33">
        <v>4</v>
      </c>
      <c r="D49" s="48"/>
      <c r="E49" s="48"/>
      <c r="F49" s="48"/>
      <c r="G49" s="48"/>
      <c r="H49" s="48"/>
      <c r="I49" s="48"/>
      <c r="J49" s="48"/>
      <c r="K49" s="48"/>
      <c r="L49" s="48"/>
      <c r="M49" s="48"/>
      <c r="N49" s="48"/>
      <c r="O49" s="48"/>
      <c r="P49" s="48"/>
      <c r="Q49" s="48"/>
      <c r="R49" s="48"/>
    </row>
    <row r="50" spans="1:18" x14ac:dyDescent="0.3">
      <c r="A50" s="46"/>
      <c r="B50" s="48"/>
      <c r="C50" s="95"/>
      <c r="D50" s="48"/>
      <c r="E50" s="83"/>
      <c r="F50" s="48"/>
      <c r="G50" s="48"/>
      <c r="H50" s="48"/>
      <c r="I50" s="48"/>
      <c r="J50" s="48"/>
      <c r="K50" s="48"/>
      <c r="L50" s="48"/>
      <c r="M50" s="48"/>
      <c r="N50" s="48"/>
      <c r="O50" s="48"/>
      <c r="P50" s="48"/>
      <c r="Q50" s="48"/>
      <c r="R50" s="48"/>
    </row>
    <row r="51" spans="1:18" ht="18" customHeight="1" x14ac:dyDescent="0.4">
      <c r="A51" s="46"/>
      <c r="B51" s="66" t="s">
        <v>54</v>
      </c>
      <c r="C51" s="95"/>
      <c r="D51" s="48"/>
      <c r="E51" s="83"/>
      <c r="F51" s="48"/>
      <c r="G51" s="48"/>
      <c r="H51" s="48"/>
      <c r="I51" s="48"/>
      <c r="J51" s="48"/>
      <c r="K51" s="48"/>
      <c r="L51" s="48"/>
      <c r="M51" s="48"/>
      <c r="N51" s="48"/>
      <c r="O51" s="48"/>
      <c r="P51" s="48"/>
      <c r="Q51" s="48"/>
      <c r="R51" s="48"/>
    </row>
    <row r="52" spans="1:18" ht="14.5" hidden="1" thickBot="1" x14ac:dyDescent="0.35">
      <c r="A52" s="46"/>
      <c r="B52" s="46" t="s">
        <v>55</v>
      </c>
      <c r="C52" s="95"/>
      <c r="D52" s="48"/>
      <c r="E52" s="83"/>
      <c r="F52" s="48"/>
      <c r="G52" s="83"/>
      <c r="H52" s="83"/>
      <c r="I52" s="48"/>
      <c r="J52" s="48"/>
      <c r="K52" s="48"/>
      <c r="L52" s="48"/>
      <c r="M52" s="48"/>
      <c r="N52" s="48"/>
      <c r="O52" s="48"/>
      <c r="P52" s="48"/>
      <c r="Q52" s="48"/>
      <c r="R52" s="48"/>
    </row>
    <row r="53" spans="1:18" ht="14.5" hidden="1" thickBot="1" x14ac:dyDescent="0.35">
      <c r="A53" s="46"/>
      <c r="B53" s="48" t="s">
        <v>56</v>
      </c>
      <c r="C53" s="105">
        <f>$C$43*$C$49*52</f>
        <v>0</v>
      </c>
      <c r="D53" s="81"/>
      <c r="E53" s="83"/>
      <c r="F53" s="48"/>
      <c r="G53" s="83"/>
      <c r="H53" s="83"/>
      <c r="I53" s="48"/>
      <c r="J53" s="48"/>
      <c r="K53" s="48"/>
      <c r="L53" s="48"/>
      <c r="M53" s="48"/>
      <c r="N53" s="48"/>
      <c r="O53" s="48"/>
      <c r="P53" s="48"/>
      <c r="Q53" s="48"/>
      <c r="R53" s="48"/>
    </row>
    <row r="54" spans="1:18" ht="15" hidden="1" thickBot="1" x14ac:dyDescent="0.4">
      <c r="A54" s="46"/>
      <c r="B54" s="48" t="s">
        <v>57</v>
      </c>
      <c r="C54" s="105" cm="1">
        <f t="array" ref="C54">IF(C36="Yes", MIN(C53,120%*14.63*C49*C45*52), (
  _xlfn.IFS(AND($C$47&lt;14.64,$C$21=100),(C32*C49*C45*C47*52),
         AND($C$47&gt;14.63,$C$21=100),(14.63*$C$45*C49*52*$C$32),
         AND($C$47&lt;14.64,$C$21=72),(MIN($C$21,$C$45*$C$49*2)*C32*C47*(52/2)),
         AND($C$47&gt;14.64,$C$21=72), ((MIN($C$21,$C$45*$C$49*2)*14.63*C32*26)))))</f>
        <v>0</v>
      </c>
      <c r="D54" s="84"/>
      <c r="E54" s="71" t="s">
        <v>58</v>
      </c>
      <c r="F54" s="48"/>
      <c r="G54" s="83"/>
      <c r="H54" s="83"/>
      <c r="I54" s="48"/>
      <c r="J54" s="48"/>
      <c r="K54" s="48"/>
      <c r="L54" s="48"/>
      <c r="M54" s="48"/>
      <c r="N54" s="48"/>
      <c r="O54" s="48"/>
      <c r="P54" s="48"/>
      <c r="Q54" s="48"/>
      <c r="R54" s="48"/>
    </row>
    <row r="55" spans="1:18" ht="14.5" hidden="1" thickBot="1" x14ac:dyDescent="0.35">
      <c r="A55" s="46"/>
      <c r="B55" s="67" t="s">
        <v>59</v>
      </c>
      <c r="C55" s="105">
        <f>SUM(C56:C57)</f>
        <v>0</v>
      </c>
      <c r="D55" s="81"/>
      <c r="E55" s="83"/>
      <c r="F55" s="48"/>
      <c r="G55" s="48"/>
      <c r="H55" s="48"/>
      <c r="I55" s="48"/>
      <c r="J55" s="83"/>
      <c r="K55" s="48"/>
      <c r="L55" s="48"/>
      <c r="M55" s="48"/>
      <c r="N55" s="48"/>
      <c r="O55" s="48"/>
      <c r="P55" s="48"/>
      <c r="Q55" s="48"/>
      <c r="R55" s="48"/>
    </row>
    <row r="56" spans="1:18" ht="14.5" hidden="1" thickBot="1" x14ac:dyDescent="0.35">
      <c r="A56" s="46"/>
      <c r="B56" s="68" t="s">
        <v>60</v>
      </c>
      <c r="C56" s="105">
        <f>IF(C36="Yes",0,
        IF(C32&gt;90%, MIN(C45,11)*MIN(C47,14.63)*C49*52*(1-C32), MIN(C45,11)*MIN(C47,14.63)*C49*52*10%))</f>
        <v>0</v>
      </c>
      <c r="D56" s="81"/>
      <c r="E56" s="83"/>
      <c r="F56" s="48"/>
      <c r="G56" s="48"/>
      <c r="H56" s="48"/>
      <c r="I56" s="48"/>
      <c r="J56" s="83"/>
      <c r="K56" s="48"/>
      <c r="L56" s="48"/>
      <c r="M56" s="48"/>
      <c r="N56" s="48"/>
      <c r="O56" s="48"/>
      <c r="P56" s="48"/>
      <c r="Q56" s="48"/>
      <c r="R56" s="48"/>
    </row>
    <row r="57" spans="1:18" ht="14.5" hidden="1" thickBot="1" x14ac:dyDescent="0.35">
      <c r="A57" s="46"/>
      <c r="B57" s="68" t="s">
        <v>61</v>
      </c>
      <c r="C57" s="105">
        <f>IF(C36="Yes",0, IF(AND(C49&gt;3,C21&lt;100),MAX(C49*MIN(C45,11)*2-C21,0)*C32*MIN(C47,14.63)*26,0))</f>
        <v>0</v>
      </c>
      <c r="D57" s="81"/>
      <c r="E57" s="83"/>
      <c r="F57" s="48"/>
      <c r="G57" s="48"/>
      <c r="H57" s="48"/>
      <c r="I57" s="48"/>
      <c r="J57" s="83"/>
      <c r="K57" s="48"/>
      <c r="L57" s="48"/>
      <c r="M57" s="48"/>
      <c r="N57" s="48"/>
      <c r="O57" s="48"/>
      <c r="P57" s="48"/>
      <c r="Q57" s="48"/>
      <c r="R57" s="48"/>
    </row>
    <row r="58" spans="1:18" ht="14.5" hidden="1" thickBot="1" x14ac:dyDescent="0.35">
      <c r="A58" s="46"/>
      <c r="B58" s="69" t="s">
        <v>62</v>
      </c>
      <c r="C58" s="105">
        <f>ROUND(C53-C54-C55,0)</f>
        <v>0</v>
      </c>
      <c r="D58" s="81"/>
      <c r="E58" s="83"/>
      <c r="F58" s="48"/>
      <c r="G58" s="48"/>
      <c r="H58" s="48"/>
      <c r="I58" s="48"/>
      <c r="J58" s="83"/>
      <c r="K58" s="48"/>
      <c r="L58" s="48"/>
      <c r="M58" s="48"/>
      <c r="N58" s="48"/>
      <c r="O58" s="48"/>
      <c r="P58" s="48"/>
      <c r="Q58" s="48"/>
      <c r="R58" s="48"/>
    </row>
    <row r="59" spans="1:18" ht="12" hidden="1" customHeight="1" x14ac:dyDescent="0.3">
      <c r="A59" s="46"/>
      <c r="B59" s="48"/>
      <c r="C59" s="48"/>
      <c r="D59" s="48"/>
      <c r="E59" s="48"/>
      <c r="F59" s="48"/>
      <c r="G59" s="85"/>
      <c r="H59" s="85"/>
      <c r="I59" s="48"/>
      <c r="J59" s="83"/>
      <c r="K59" s="48"/>
      <c r="L59" s="48"/>
      <c r="M59" s="48"/>
      <c r="N59" s="48"/>
      <c r="O59" s="48"/>
      <c r="P59" s="48"/>
      <c r="Q59" s="48"/>
      <c r="R59" s="48"/>
    </row>
    <row r="60" spans="1:18" ht="12" customHeight="1" thickBot="1" x14ac:dyDescent="0.35">
      <c r="A60" s="46"/>
      <c r="B60" s="48"/>
      <c r="C60" s="48"/>
      <c r="D60" s="48"/>
      <c r="E60" s="48"/>
      <c r="F60" s="48"/>
      <c r="G60" s="85"/>
      <c r="H60" s="85"/>
      <c r="I60" s="48"/>
      <c r="J60" s="83"/>
      <c r="K60" s="48"/>
      <c r="L60" s="48"/>
      <c r="M60" s="48"/>
      <c r="N60" s="48"/>
      <c r="O60" s="48"/>
      <c r="P60" s="48"/>
      <c r="Q60" s="48"/>
      <c r="R60" s="48"/>
    </row>
    <row r="61" spans="1:18" ht="16.5" customHeight="1" thickBot="1" x14ac:dyDescent="0.35">
      <c r="A61" s="46"/>
      <c r="B61" s="48" t="s">
        <v>63</v>
      </c>
      <c r="C61" s="99">
        <f>C53/4</f>
        <v>0</v>
      </c>
      <c r="D61" s="48"/>
      <c r="E61" s="48"/>
      <c r="F61" s="48"/>
      <c r="G61" s="85"/>
      <c r="H61" s="85"/>
      <c r="I61" s="48"/>
      <c r="J61" s="83"/>
      <c r="K61" s="48"/>
      <c r="L61" s="48"/>
      <c r="M61" s="48"/>
      <c r="N61" s="48"/>
      <c r="O61" s="48"/>
      <c r="P61" s="48"/>
      <c r="Q61" s="48"/>
      <c r="R61" s="48"/>
    </row>
    <row r="62" spans="1:18" ht="14.5" customHeight="1" thickBot="1" x14ac:dyDescent="0.35">
      <c r="A62" s="46"/>
      <c r="B62" s="48" t="s">
        <v>64</v>
      </c>
      <c r="C62" s="99">
        <f>C54/4</f>
        <v>0</v>
      </c>
      <c r="D62" s="48"/>
      <c r="E62" s="48"/>
      <c r="F62" s="48"/>
      <c r="G62" s="85"/>
      <c r="H62" s="85"/>
      <c r="I62" s="48"/>
      <c r="J62" s="83"/>
      <c r="K62" s="48"/>
      <c r="L62" s="48"/>
      <c r="M62" s="48"/>
      <c r="N62" s="48"/>
      <c r="O62" s="48"/>
      <c r="P62" s="48"/>
      <c r="Q62" s="48"/>
      <c r="R62" s="48"/>
    </row>
    <row r="63" spans="1:18" ht="14.5" customHeight="1" thickBot="1" x14ac:dyDescent="0.35">
      <c r="A63" s="46"/>
      <c r="B63" s="48" t="s">
        <v>65</v>
      </c>
      <c r="C63" s="99">
        <f>C55/4</f>
        <v>0</v>
      </c>
      <c r="D63" s="48"/>
      <c r="E63" s="48"/>
      <c r="F63" s="48"/>
      <c r="G63" s="85"/>
      <c r="H63" s="85"/>
      <c r="I63" s="48"/>
      <c r="J63" s="83"/>
      <c r="K63" s="48"/>
      <c r="L63" s="48"/>
      <c r="M63" s="48"/>
      <c r="N63" s="48"/>
      <c r="O63" s="48"/>
      <c r="P63" s="48"/>
      <c r="Q63" s="48"/>
      <c r="R63" s="48"/>
    </row>
    <row r="64" spans="1:18" ht="14.5" customHeight="1" thickBot="1" x14ac:dyDescent="0.35">
      <c r="A64" s="46"/>
      <c r="B64" s="70" t="s">
        <v>66</v>
      </c>
      <c r="C64" s="100">
        <f>ROUND(C61-C62-C63, 0)</f>
        <v>0</v>
      </c>
      <c r="D64" s="48"/>
      <c r="E64" s="48"/>
      <c r="F64" s="48"/>
      <c r="G64" s="85"/>
      <c r="H64" s="85"/>
      <c r="I64" s="48"/>
      <c r="J64" s="83"/>
      <c r="K64" s="48"/>
      <c r="L64" s="48"/>
      <c r="M64" s="48"/>
      <c r="N64" s="48"/>
      <c r="O64" s="48"/>
      <c r="P64" s="48"/>
      <c r="Q64" s="48"/>
      <c r="R64" s="48"/>
    </row>
    <row r="65" spans="1:18" ht="12" customHeight="1" thickBot="1" x14ac:dyDescent="0.35">
      <c r="A65" s="46"/>
      <c r="B65" s="48"/>
      <c r="C65" s="48"/>
      <c r="D65" s="48"/>
      <c r="E65" s="48"/>
      <c r="F65" s="48"/>
      <c r="G65" s="85"/>
      <c r="H65" s="85"/>
      <c r="I65" s="48"/>
      <c r="J65" s="83"/>
      <c r="K65" s="48"/>
      <c r="L65" s="48"/>
      <c r="M65" s="48"/>
      <c r="N65" s="48"/>
      <c r="O65" s="48"/>
      <c r="P65" s="48"/>
      <c r="Q65" s="48"/>
      <c r="R65" s="48"/>
    </row>
    <row r="66" spans="1:18" ht="14.5" thickBot="1" x14ac:dyDescent="0.35">
      <c r="A66" s="46"/>
      <c r="B66" s="48" t="s">
        <v>67</v>
      </c>
      <c r="C66" s="99">
        <f>C53/26</f>
        <v>0</v>
      </c>
      <c r="D66" s="81"/>
      <c r="E66" s="48"/>
      <c r="F66" s="48"/>
      <c r="G66" s="48"/>
      <c r="H66" s="48"/>
      <c r="I66" s="48"/>
      <c r="J66" s="48"/>
      <c r="K66" s="48"/>
      <c r="L66" s="48"/>
      <c r="M66" s="48"/>
      <c r="N66" s="48"/>
      <c r="O66" s="48"/>
      <c r="P66" s="48"/>
      <c r="Q66" s="48"/>
      <c r="R66" s="48"/>
    </row>
    <row r="67" spans="1:18" ht="14.5" thickBot="1" x14ac:dyDescent="0.35">
      <c r="A67" s="46"/>
      <c r="B67" s="48" t="s">
        <v>68</v>
      </c>
      <c r="C67" s="99">
        <f>C54/26</f>
        <v>0</v>
      </c>
      <c r="D67" s="81"/>
      <c r="E67" s="48"/>
      <c r="F67" s="48"/>
      <c r="G67" s="48"/>
      <c r="H67" s="48"/>
      <c r="I67" s="48"/>
      <c r="J67" s="48"/>
      <c r="K67" s="48"/>
      <c r="L67" s="48"/>
      <c r="M67" s="48"/>
      <c r="N67" s="48"/>
      <c r="O67" s="48"/>
      <c r="P67" s="48"/>
      <c r="Q67" s="48"/>
      <c r="R67" s="48"/>
    </row>
    <row r="68" spans="1:18" ht="14.5" thickBot="1" x14ac:dyDescent="0.35">
      <c r="A68" s="46"/>
      <c r="B68" s="48" t="s">
        <v>69</v>
      </c>
      <c r="C68" s="99">
        <f>C55/26</f>
        <v>0</v>
      </c>
      <c r="D68" s="81"/>
      <c r="E68" s="48"/>
      <c r="F68" s="48"/>
      <c r="G68" s="48"/>
      <c r="H68" s="48"/>
      <c r="I68" s="48"/>
      <c r="J68" s="48"/>
      <c r="K68" s="48"/>
      <c r="L68" s="48"/>
      <c r="M68" s="48"/>
      <c r="N68" s="48"/>
      <c r="O68" s="48"/>
      <c r="P68" s="48"/>
      <c r="Q68" s="48"/>
      <c r="R68" s="48"/>
    </row>
    <row r="69" spans="1:18" ht="14.5" hidden="1" thickBot="1" x14ac:dyDescent="0.35">
      <c r="A69" s="46"/>
      <c r="B69" s="48"/>
      <c r="C69" s="101"/>
      <c r="D69" s="81"/>
      <c r="E69" s="48"/>
      <c r="F69" s="48"/>
      <c r="G69" s="48"/>
      <c r="H69" s="48"/>
      <c r="I69" s="48"/>
      <c r="J69" s="48"/>
      <c r="K69" s="48"/>
      <c r="L69" s="48"/>
      <c r="M69" s="48"/>
      <c r="N69" s="48"/>
      <c r="O69" s="48"/>
      <c r="P69" s="48"/>
      <c r="Q69" s="48"/>
      <c r="R69" s="48"/>
    </row>
    <row r="70" spans="1:18" ht="17.149999999999999" customHeight="1" thickBot="1" x14ac:dyDescent="0.35">
      <c r="A70" s="46"/>
      <c r="B70" s="70" t="s">
        <v>70</v>
      </c>
      <c r="C70" s="100">
        <f>ROUND(C66-C67-C68, 0)</f>
        <v>0</v>
      </c>
      <c r="D70" s="81"/>
      <c r="E70" s="48"/>
      <c r="F70" s="48"/>
      <c r="G70" s="48"/>
      <c r="H70" s="48"/>
      <c r="I70" s="48"/>
      <c r="J70" s="48"/>
      <c r="K70" s="48"/>
      <c r="L70" s="48"/>
      <c r="M70" s="48"/>
      <c r="N70" s="48"/>
      <c r="O70" s="48"/>
      <c r="P70" s="48"/>
      <c r="Q70" s="48"/>
      <c r="R70" s="48"/>
    </row>
    <row r="71" spans="1:18" ht="14.5" thickBot="1" x14ac:dyDescent="0.35">
      <c r="A71" s="46"/>
      <c r="B71" s="46"/>
      <c r="C71" s="74"/>
      <c r="D71" s="48"/>
      <c r="E71" s="48"/>
      <c r="F71" s="48"/>
      <c r="G71" s="48"/>
      <c r="H71" s="48"/>
      <c r="I71" s="83"/>
      <c r="J71" s="48"/>
      <c r="K71" s="48"/>
      <c r="L71" s="48"/>
      <c r="M71" s="48"/>
      <c r="N71" s="48"/>
      <c r="O71" s="48"/>
      <c r="P71" s="48"/>
      <c r="Q71" s="48"/>
      <c r="R71" s="48"/>
    </row>
    <row r="72" spans="1:18" ht="14.5" hidden="1" thickBot="1" x14ac:dyDescent="0.35">
      <c r="A72" s="46"/>
      <c r="B72" s="69" t="s">
        <v>71</v>
      </c>
      <c r="C72" s="102">
        <f>C68/(C49*2)</f>
        <v>0</v>
      </c>
      <c r="D72" s="81"/>
      <c r="E72" s="83"/>
      <c r="F72" s="48"/>
      <c r="G72" s="48"/>
      <c r="H72" s="48"/>
      <c r="I72" s="48"/>
      <c r="J72" s="48"/>
      <c r="K72" s="48"/>
      <c r="L72" s="48"/>
      <c r="M72" s="48"/>
      <c r="N72" s="48"/>
      <c r="O72" s="48"/>
      <c r="P72" s="48"/>
      <c r="Q72" s="48"/>
      <c r="R72" s="48"/>
    </row>
    <row r="73" spans="1:18" ht="17.149999999999999" customHeight="1" thickBot="1" x14ac:dyDescent="0.35">
      <c r="A73" s="46"/>
      <c r="B73" s="65" t="s">
        <v>72</v>
      </c>
      <c r="C73" s="100">
        <f>C70/(C49*2)</f>
        <v>0</v>
      </c>
      <c r="D73" s="81"/>
      <c r="E73" s="48"/>
      <c r="F73" s="48"/>
      <c r="G73" s="48"/>
      <c r="H73" s="48"/>
      <c r="I73" s="48"/>
      <c r="J73" s="48"/>
      <c r="K73" s="48"/>
      <c r="L73" s="48"/>
      <c r="M73" s="48"/>
      <c r="N73" s="48"/>
      <c r="O73" s="48"/>
      <c r="P73" s="48"/>
      <c r="Q73" s="48"/>
      <c r="R73" s="48"/>
    </row>
    <row r="74" spans="1:18" x14ac:dyDescent="0.3">
      <c r="A74" s="46"/>
      <c r="B74" s="48"/>
      <c r="C74" s="74"/>
      <c r="D74" s="48"/>
      <c r="E74" s="48"/>
      <c r="F74" s="48"/>
      <c r="G74" s="48"/>
      <c r="H74" s="48"/>
      <c r="I74" s="48"/>
      <c r="J74" s="48"/>
      <c r="K74" s="48"/>
      <c r="L74" s="48"/>
      <c r="M74" s="48"/>
      <c r="N74" s="48"/>
      <c r="O74" s="48"/>
      <c r="P74" s="48"/>
      <c r="Q74" s="48"/>
      <c r="R74" s="48"/>
    </row>
    <row r="75" spans="1:18" hidden="1" x14ac:dyDescent="0.3">
      <c r="A75" s="46"/>
      <c r="B75" s="48"/>
      <c r="C75" s="74"/>
      <c r="D75" s="48"/>
      <c r="E75" s="48"/>
      <c r="F75" s="48"/>
      <c r="G75" s="48"/>
      <c r="H75" s="48"/>
      <c r="I75" s="48"/>
      <c r="J75" s="48"/>
      <c r="K75" s="48"/>
      <c r="L75" s="48"/>
      <c r="M75" s="48"/>
      <c r="N75" s="48"/>
      <c r="O75" s="48"/>
      <c r="P75" s="48"/>
      <c r="Q75" s="48"/>
      <c r="R75" s="48"/>
    </row>
    <row r="76" spans="1:18" ht="18" hidden="1" x14ac:dyDescent="0.4">
      <c r="A76" s="46"/>
      <c r="B76" s="52" t="s">
        <v>73</v>
      </c>
      <c r="C76" s="74"/>
      <c r="D76" s="48"/>
      <c r="E76" s="48"/>
      <c r="F76" s="48"/>
      <c r="G76" s="48"/>
      <c r="H76" s="48"/>
      <c r="I76" s="48"/>
      <c r="J76" s="48"/>
      <c r="K76" s="48"/>
      <c r="L76" s="48"/>
      <c r="M76" s="48"/>
      <c r="N76" s="48"/>
      <c r="O76" s="48"/>
      <c r="P76" s="48"/>
      <c r="Q76" s="48"/>
      <c r="R76" s="48"/>
    </row>
    <row r="77" spans="1:18" hidden="1" x14ac:dyDescent="0.3">
      <c r="A77" s="46"/>
      <c r="B77" s="48"/>
      <c r="C77" s="74"/>
      <c r="D77" s="48"/>
      <c r="E77" s="48"/>
      <c r="F77" s="48"/>
      <c r="G77" s="48"/>
      <c r="H77" s="48"/>
      <c r="I77" s="48"/>
      <c r="J77" s="48"/>
      <c r="K77" s="48"/>
      <c r="L77" s="48"/>
      <c r="M77" s="48"/>
      <c r="N77" s="48"/>
      <c r="O77" s="48"/>
      <c r="P77" s="48"/>
      <c r="Q77" s="48"/>
      <c r="R77" s="48"/>
    </row>
    <row r="78" spans="1:18" ht="14.5" hidden="1" x14ac:dyDescent="0.35">
      <c r="A78" s="46"/>
      <c r="B78" s="71" t="s">
        <v>74</v>
      </c>
      <c r="C78" s="74"/>
      <c r="D78" s="48"/>
      <c r="E78" s="48"/>
      <c r="F78" s="48"/>
      <c r="G78" s="48"/>
      <c r="H78" s="48"/>
      <c r="I78" s="48"/>
      <c r="J78" s="48"/>
      <c r="K78" s="48"/>
      <c r="L78" s="48"/>
      <c r="M78" s="48"/>
      <c r="N78" s="48"/>
      <c r="O78" s="48"/>
      <c r="P78" s="48"/>
      <c r="Q78" s="48"/>
      <c r="R78" s="48"/>
    </row>
    <row r="79" spans="1:18" hidden="1" x14ac:dyDescent="0.3">
      <c r="A79" s="46"/>
      <c r="B79" s="48"/>
      <c r="C79" s="74"/>
      <c r="D79" s="48"/>
      <c r="E79" s="48"/>
      <c r="F79" s="48"/>
      <c r="G79" s="48"/>
      <c r="H79" s="48"/>
      <c r="I79" s="48"/>
      <c r="J79" s="48"/>
      <c r="K79" s="48"/>
      <c r="L79" s="48"/>
      <c r="M79" s="48"/>
      <c r="N79" s="48"/>
      <c r="O79" s="48"/>
      <c r="P79" s="48"/>
      <c r="Q79" s="48"/>
      <c r="R79" s="48"/>
    </row>
    <row r="80" spans="1:18" ht="336.5" hidden="1" thickBot="1" x14ac:dyDescent="0.35">
      <c r="A80" s="46"/>
      <c r="B80" s="69" t="s">
        <v>30</v>
      </c>
      <c r="C80" s="69" t="s">
        <v>32</v>
      </c>
      <c r="D80" s="69" t="s">
        <v>75</v>
      </c>
      <c r="E80" s="86" t="s">
        <v>34</v>
      </c>
      <c r="F80" s="69" t="s">
        <v>35</v>
      </c>
      <c r="G80" s="69" t="s">
        <v>40</v>
      </c>
      <c r="H80" s="87" t="s">
        <v>42</v>
      </c>
      <c r="I80" s="69" t="s">
        <v>37</v>
      </c>
      <c r="J80" s="88" t="s">
        <v>76</v>
      </c>
      <c r="K80" s="54" t="s">
        <v>48</v>
      </c>
      <c r="L80" s="88" t="s">
        <v>77</v>
      </c>
      <c r="M80" s="54" t="s">
        <v>59</v>
      </c>
      <c r="N80" s="48"/>
      <c r="O80" s="48"/>
      <c r="P80" s="48"/>
      <c r="Q80" s="48"/>
      <c r="R80" s="48"/>
    </row>
    <row r="81" spans="1:18" ht="14.5" hidden="1" thickBot="1" x14ac:dyDescent="0.35">
      <c r="A81" s="46"/>
      <c r="B81" s="72" t="str">
        <f>C27</f>
        <v>Yes</v>
      </c>
      <c r="C81" s="103" t="str">
        <f>C27</f>
        <v>Yes</v>
      </c>
      <c r="D81" s="72">
        <f>C21</f>
        <v>72</v>
      </c>
      <c r="E81" s="89">
        <f>C30</f>
        <v>0</v>
      </c>
      <c r="F81" s="90">
        <f>C32</f>
        <v>0.9</v>
      </c>
      <c r="G81" s="72" t="str">
        <f>C36</f>
        <v>No</v>
      </c>
      <c r="H81" s="91" t="str">
        <f>C38</f>
        <v>No</v>
      </c>
      <c r="I81" s="91" t="str">
        <f>C34</f>
        <v>Yes</v>
      </c>
      <c r="J81" s="92">
        <f>C43</f>
        <v>0</v>
      </c>
      <c r="K81" s="72">
        <f>C45</f>
        <v>0</v>
      </c>
      <c r="L81" s="72">
        <f>C49</f>
        <v>4</v>
      </c>
      <c r="M81" s="93">
        <f>C55</f>
        <v>0</v>
      </c>
      <c r="N81" s="48"/>
      <c r="O81" s="48"/>
      <c r="P81" s="48"/>
      <c r="Q81" s="48"/>
      <c r="R81" s="48"/>
    </row>
    <row r="82" spans="1:18" x14ac:dyDescent="0.3">
      <c r="A82" s="46"/>
      <c r="B82" s="73"/>
      <c r="C82" s="74"/>
      <c r="D82" s="48"/>
      <c r="E82" s="48"/>
      <c r="F82" s="48"/>
      <c r="G82" s="48"/>
      <c r="H82" s="48"/>
      <c r="I82" s="48"/>
      <c r="J82" s="48"/>
      <c r="K82" s="48"/>
      <c r="L82" s="48"/>
      <c r="M82" s="48"/>
      <c r="N82" s="48"/>
      <c r="O82" s="48"/>
      <c r="P82" s="48"/>
      <c r="Q82" s="48"/>
      <c r="R82" s="48"/>
    </row>
    <row r="83" spans="1:18" x14ac:dyDescent="0.3">
      <c r="A83" s="46"/>
      <c r="B83" s="74"/>
      <c r="C83" s="74"/>
      <c r="D83" s="48"/>
      <c r="E83" s="48"/>
      <c r="F83" s="48"/>
      <c r="G83" s="48"/>
      <c r="H83" s="48"/>
      <c r="I83" s="48"/>
      <c r="J83" s="48"/>
      <c r="K83" s="48"/>
      <c r="L83" s="48"/>
      <c r="M83" s="48"/>
      <c r="N83" s="48"/>
      <c r="O83" s="48"/>
      <c r="P83" s="48"/>
      <c r="Q83" s="48"/>
      <c r="R83" s="48"/>
    </row>
    <row r="84" spans="1:18" x14ac:dyDescent="0.3">
      <c r="A84" s="46"/>
      <c r="B84" s="48"/>
      <c r="C84" s="74"/>
      <c r="D84" s="48"/>
      <c r="E84" s="48"/>
      <c r="F84" s="48"/>
      <c r="G84" s="48"/>
      <c r="H84" s="48"/>
      <c r="I84" s="48"/>
      <c r="J84" s="48"/>
      <c r="K84" s="48"/>
      <c r="L84" s="48"/>
      <c r="M84" s="48"/>
      <c r="N84" s="48"/>
      <c r="O84" s="48"/>
      <c r="P84" s="48"/>
      <c r="Q84" s="48"/>
      <c r="R84" s="48"/>
    </row>
    <row r="85" spans="1:18" x14ac:dyDescent="0.3">
      <c r="A85" s="46"/>
      <c r="B85" s="67"/>
      <c r="C85" s="74"/>
      <c r="D85" s="48"/>
      <c r="E85" s="48"/>
      <c r="F85" s="48"/>
      <c r="G85" s="48"/>
      <c r="H85" s="48"/>
      <c r="I85" s="48"/>
      <c r="J85" s="48"/>
      <c r="K85" s="48"/>
      <c r="L85" s="48"/>
      <c r="M85" s="48"/>
      <c r="N85" s="48"/>
      <c r="O85" s="48"/>
      <c r="P85" s="48"/>
      <c r="Q85" s="48"/>
      <c r="R85" s="48"/>
    </row>
    <row r="86" spans="1:18" x14ac:dyDescent="0.3">
      <c r="A86" s="46"/>
      <c r="B86" s="67"/>
      <c r="C86" s="104"/>
      <c r="D86" s="48"/>
      <c r="E86" s="48"/>
      <c r="F86" s="48"/>
      <c r="G86" s="48"/>
      <c r="H86" s="48"/>
      <c r="I86" s="48"/>
      <c r="J86" s="48"/>
      <c r="K86" s="48"/>
      <c r="L86" s="48"/>
      <c r="M86" s="48"/>
      <c r="N86" s="48"/>
      <c r="O86" s="48"/>
      <c r="P86" s="48"/>
      <c r="Q86" s="48"/>
      <c r="R86" s="48"/>
    </row>
    <row r="87" spans="1:18" x14ac:dyDescent="0.3">
      <c r="A87" s="46"/>
      <c r="B87" s="48"/>
      <c r="C87" s="74"/>
      <c r="D87" s="48"/>
      <c r="E87" s="48"/>
      <c r="F87" s="48"/>
      <c r="G87" s="48"/>
      <c r="H87" s="48"/>
      <c r="I87" s="48"/>
      <c r="J87" s="48"/>
      <c r="K87" s="48"/>
      <c r="L87" s="48"/>
      <c r="M87" s="48"/>
      <c r="N87" s="48"/>
      <c r="O87" s="48"/>
      <c r="P87" s="48"/>
      <c r="Q87" s="48"/>
      <c r="R87" s="48"/>
    </row>
    <row r="89" spans="1:18" x14ac:dyDescent="0.3">
      <c r="B89" s="32"/>
      <c r="C89" s="31"/>
    </row>
    <row r="90" spans="1:18" x14ac:dyDescent="0.3">
      <c r="B90" s="32"/>
      <c r="C90" s="31"/>
    </row>
    <row r="91" spans="1:18" x14ac:dyDescent="0.3">
      <c r="C91" s="31"/>
    </row>
    <row r="92" spans="1:18" x14ac:dyDescent="0.3">
      <c r="C92" s="31"/>
    </row>
    <row r="93" spans="1:18" x14ac:dyDescent="0.3">
      <c r="B93" s="35"/>
      <c r="C93" s="31"/>
    </row>
    <row r="94" spans="1:18" x14ac:dyDescent="0.3">
      <c r="B94" s="35"/>
      <c r="C94" s="31"/>
    </row>
    <row r="95" spans="1:18" x14ac:dyDescent="0.3">
      <c r="B95" s="32"/>
      <c r="C95" s="31"/>
    </row>
    <row r="96" spans="1:18" x14ac:dyDescent="0.3">
      <c r="B96" s="32"/>
      <c r="C96" s="31"/>
    </row>
    <row r="97" spans="2:3" x14ac:dyDescent="0.3">
      <c r="C97" s="31"/>
    </row>
    <row r="98" spans="2:3" x14ac:dyDescent="0.3">
      <c r="C98" s="31"/>
    </row>
    <row r="99" spans="2:3" x14ac:dyDescent="0.3">
      <c r="C99" s="31"/>
    </row>
    <row r="100" spans="2:3" x14ac:dyDescent="0.3">
      <c r="C100" s="31"/>
    </row>
    <row r="101" spans="2:3" x14ac:dyDescent="0.3">
      <c r="C101" s="31"/>
    </row>
    <row r="102" spans="2:3" x14ac:dyDescent="0.3">
      <c r="B102" s="45"/>
      <c r="C102" s="31"/>
    </row>
    <row r="103" spans="2:3" x14ac:dyDescent="0.3">
      <c r="B103" s="45"/>
      <c r="C103" s="31"/>
    </row>
    <row r="104" spans="2:3" x14ac:dyDescent="0.3">
      <c r="B104" s="45"/>
      <c r="C104" s="31"/>
    </row>
    <row r="105" spans="2:3" x14ac:dyDescent="0.3">
      <c r="C105" s="31"/>
    </row>
    <row r="106" spans="2:3" x14ac:dyDescent="0.3">
      <c r="C106" s="31"/>
    </row>
    <row r="107" spans="2:3" x14ac:dyDescent="0.3">
      <c r="C107" s="31"/>
    </row>
    <row r="108" spans="2:3" x14ac:dyDescent="0.3">
      <c r="C108" s="31"/>
    </row>
    <row r="109" spans="2:3" x14ac:dyDescent="0.3">
      <c r="C109" s="31"/>
    </row>
    <row r="117" spans="2:18" s="27" customFormat="1" x14ac:dyDescent="0.3">
      <c r="B117" s="31"/>
      <c r="C117" s="32"/>
      <c r="D117" s="31"/>
      <c r="E117" s="31"/>
      <c r="F117" s="31"/>
      <c r="G117" s="31"/>
      <c r="H117" s="31"/>
      <c r="I117" s="31"/>
      <c r="J117" s="31"/>
      <c r="K117" s="31"/>
      <c r="L117" s="31"/>
      <c r="M117" s="31"/>
      <c r="N117" s="31"/>
      <c r="O117" s="31"/>
      <c r="P117" s="31"/>
      <c r="Q117" s="31"/>
      <c r="R117" s="31"/>
    </row>
    <row r="118" spans="2:18" s="27" customFormat="1" x14ac:dyDescent="0.3">
      <c r="B118" s="31"/>
      <c r="C118" s="32"/>
      <c r="D118" s="31"/>
      <c r="E118" s="31"/>
      <c r="F118" s="31"/>
      <c r="G118" s="31"/>
      <c r="H118" s="31"/>
      <c r="I118" s="31"/>
      <c r="J118" s="31"/>
      <c r="K118" s="31"/>
      <c r="L118" s="31"/>
      <c r="M118" s="31"/>
      <c r="N118" s="31"/>
      <c r="O118" s="31"/>
      <c r="P118" s="31"/>
      <c r="Q118" s="31"/>
      <c r="R118" s="31"/>
    </row>
    <row r="119" spans="2:18" s="27" customFormat="1" x14ac:dyDescent="0.3">
      <c r="B119" s="31"/>
      <c r="C119" s="32"/>
      <c r="D119" s="31"/>
      <c r="E119" s="31"/>
      <c r="F119" s="31"/>
      <c r="G119" s="31"/>
      <c r="H119" s="31"/>
      <c r="I119" s="31"/>
      <c r="J119" s="31"/>
      <c r="K119" s="31"/>
      <c r="L119" s="31"/>
      <c r="M119" s="31"/>
      <c r="N119" s="31"/>
      <c r="O119" s="31"/>
      <c r="P119" s="31"/>
      <c r="Q119" s="31"/>
      <c r="R119" s="31"/>
    </row>
    <row r="120" spans="2:18" s="27" customFormat="1" x14ac:dyDescent="0.3">
      <c r="B120" s="31"/>
      <c r="C120" s="32"/>
      <c r="D120" s="31"/>
      <c r="E120" s="31"/>
      <c r="F120" s="31"/>
      <c r="G120" s="31"/>
      <c r="H120" s="31"/>
      <c r="I120" s="31"/>
      <c r="J120" s="31"/>
      <c r="K120" s="31"/>
      <c r="L120" s="31"/>
      <c r="M120" s="31"/>
      <c r="N120" s="31"/>
      <c r="O120" s="31"/>
      <c r="P120" s="31"/>
      <c r="Q120" s="31"/>
      <c r="R120" s="31"/>
    </row>
    <row r="121" spans="2:18" s="27" customFormat="1" x14ac:dyDescent="0.3">
      <c r="B121" s="31"/>
      <c r="C121" s="32"/>
      <c r="D121" s="31"/>
      <c r="E121" s="31"/>
      <c r="F121" s="31"/>
      <c r="G121" s="31"/>
      <c r="H121" s="31"/>
      <c r="I121" s="31"/>
      <c r="J121" s="31"/>
      <c r="K121" s="31"/>
      <c r="L121" s="31"/>
      <c r="M121" s="31"/>
      <c r="N121" s="31"/>
      <c r="O121" s="31"/>
      <c r="P121" s="31"/>
      <c r="Q121" s="31"/>
      <c r="R121" s="31"/>
    </row>
    <row r="122" spans="2:18" s="27" customFormat="1" x14ac:dyDescent="0.3">
      <c r="B122" s="31"/>
      <c r="C122" s="32"/>
      <c r="D122" s="31"/>
      <c r="E122" s="31"/>
      <c r="F122" s="31"/>
      <c r="G122" s="31"/>
      <c r="H122" s="31"/>
      <c r="I122" s="31"/>
      <c r="J122" s="31"/>
      <c r="K122" s="31"/>
      <c r="L122" s="31"/>
      <c r="M122" s="31"/>
      <c r="N122" s="31"/>
      <c r="O122" s="31"/>
      <c r="P122" s="31"/>
      <c r="Q122" s="31"/>
      <c r="R122" s="31"/>
    </row>
    <row r="123" spans="2:18" s="27" customFormat="1" x14ac:dyDescent="0.3">
      <c r="B123" s="31"/>
      <c r="C123" s="32"/>
      <c r="D123" s="31"/>
      <c r="E123" s="31"/>
      <c r="F123" s="31"/>
      <c r="G123" s="31"/>
      <c r="H123" s="31"/>
      <c r="I123" s="31"/>
      <c r="J123" s="31"/>
      <c r="K123" s="31"/>
      <c r="L123" s="31"/>
      <c r="M123" s="31"/>
      <c r="N123" s="31"/>
      <c r="O123" s="31"/>
      <c r="P123" s="31"/>
      <c r="Q123" s="31"/>
      <c r="R123" s="31"/>
    </row>
    <row r="124" spans="2:18" s="27" customFormat="1" x14ac:dyDescent="0.3">
      <c r="B124" s="31"/>
      <c r="C124" s="32"/>
      <c r="D124" s="31"/>
      <c r="E124" s="31"/>
      <c r="F124" s="31"/>
      <c r="G124" s="31"/>
      <c r="H124" s="31"/>
      <c r="I124" s="31"/>
      <c r="J124" s="31"/>
      <c r="K124" s="31"/>
      <c r="L124" s="31"/>
      <c r="M124" s="31"/>
      <c r="N124" s="31"/>
      <c r="O124" s="31"/>
      <c r="P124" s="31"/>
      <c r="Q124" s="31"/>
      <c r="R124" s="31"/>
    </row>
    <row r="125" spans="2:18" s="27" customFormat="1" x14ac:dyDescent="0.3">
      <c r="B125" s="31"/>
      <c r="C125" s="32"/>
      <c r="D125" s="31"/>
      <c r="E125" s="31"/>
      <c r="F125" s="31"/>
      <c r="G125" s="31"/>
      <c r="H125" s="31"/>
      <c r="I125" s="31"/>
      <c r="J125" s="31"/>
      <c r="K125" s="31"/>
      <c r="L125" s="31"/>
      <c r="M125" s="31"/>
      <c r="N125" s="31"/>
      <c r="O125" s="31"/>
      <c r="P125" s="31"/>
      <c r="Q125" s="31"/>
      <c r="R125" s="31"/>
    </row>
    <row r="126" spans="2:18" s="27" customFormat="1" x14ac:dyDescent="0.3">
      <c r="B126" s="31"/>
      <c r="C126" s="32"/>
      <c r="D126" s="31"/>
      <c r="E126" s="31"/>
      <c r="F126" s="31"/>
      <c r="G126" s="31"/>
      <c r="H126" s="31"/>
      <c r="I126" s="31"/>
      <c r="J126" s="31"/>
      <c r="K126" s="31"/>
      <c r="L126" s="31"/>
      <c r="M126" s="31"/>
      <c r="N126" s="31"/>
      <c r="O126" s="31"/>
      <c r="P126" s="31"/>
      <c r="Q126" s="31"/>
      <c r="R126" s="31"/>
    </row>
    <row r="127" spans="2:18" s="27" customFormat="1" x14ac:dyDescent="0.3">
      <c r="B127" s="31"/>
      <c r="C127" s="32"/>
      <c r="D127" s="31"/>
      <c r="E127" s="31"/>
      <c r="F127" s="31"/>
      <c r="G127" s="31"/>
      <c r="H127" s="31"/>
      <c r="I127" s="31"/>
      <c r="J127" s="31"/>
      <c r="K127" s="31"/>
      <c r="L127" s="31"/>
      <c r="M127" s="31"/>
      <c r="N127" s="31"/>
      <c r="O127" s="31"/>
      <c r="P127" s="31"/>
      <c r="Q127" s="31"/>
      <c r="R127" s="31"/>
    </row>
    <row r="128" spans="2:18" s="27" customFormat="1" x14ac:dyDescent="0.3">
      <c r="B128" s="31"/>
      <c r="C128" s="32"/>
      <c r="D128" s="31"/>
      <c r="E128" s="31"/>
      <c r="F128" s="31"/>
      <c r="G128" s="31"/>
      <c r="H128" s="31"/>
      <c r="I128" s="31"/>
      <c r="J128" s="31"/>
      <c r="K128" s="31"/>
      <c r="L128" s="31"/>
      <c r="M128" s="31"/>
      <c r="N128" s="31"/>
      <c r="O128" s="31"/>
      <c r="P128" s="31"/>
      <c r="Q128" s="31"/>
      <c r="R128" s="31"/>
    </row>
  </sheetData>
  <sheetProtection sheet="1" objects="1" scenarios="1"/>
  <mergeCells count="3">
    <mergeCell ref="E21:P21"/>
    <mergeCell ref="E32:P32"/>
    <mergeCell ref="E36:R36"/>
  </mergeCells>
  <conditionalFormatting sqref="A25:B25 E25:N25">
    <cfRule type="expression" dxfId="61" priority="4">
      <formula>$C$23="No"</formula>
    </cfRule>
  </conditionalFormatting>
  <conditionalFormatting sqref="A27:B27 A30:B30">
    <cfRule type="expression" dxfId="60" priority="2">
      <formula>$C$23="Yes"</formula>
    </cfRule>
  </conditionalFormatting>
  <conditionalFormatting sqref="A25:N25">
    <cfRule type="expression" dxfId="59" priority="5">
      <formula>$C$23="No"</formula>
    </cfRule>
  </conditionalFormatting>
  <conditionalFormatting sqref="A27:P30">
    <cfRule type="expression" dxfId="58" priority="6">
      <formula>$C$23="yes"</formula>
    </cfRule>
  </conditionalFormatting>
  <conditionalFormatting sqref="B29">
    <cfRule type="expression" dxfId="57" priority="12">
      <formula>$C$27="Yes"</formula>
    </cfRule>
  </conditionalFormatting>
  <conditionalFormatting sqref="B38">
    <cfRule type="expression" dxfId="56" priority="10">
      <formula>$C$36="Yes"</formula>
    </cfRule>
  </conditionalFormatting>
  <conditionalFormatting sqref="C25">
    <cfRule type="expression" dxfId="55" priority="3">
      <formula>$C$23="No"</formula>
    </cfRule>
  </conditionalFormatting>
  <conditionalFormatting sqref="C27 C30">
    <cfRule type="expression" dxfId="54" priority="1">
      <formula>$C$23="Yes"</formula>
    </cfRule>
  </conditionalFormatting>
  <conditionalFormatting sqref="C29">
    <cfRule type="expression" dxfId="53" priority="13">
      <formula>$C$27="Yes"</formula>
    </cfRule>
  </conditionalFormatting>
  <conditionalFormatting sqref="C34">
    <cfRule type="expression" dxfId="52" priority="19">
      <formula>$C$34="Yes"</formula>
    </cfRule>
    <cfRule type="expression" dxfId="51" priority="20">
      <formula>$C$34="No"</formula>
    </cfRule>
  </conditionalFormatting>
  <conditionalFormatting sqref="C38">
    <cfRule type="expression" dxfId="50" priority="7">
      <formula>$C$36="Yes"</formula>
    </cfRule>
  </conditionalFormatting>
  <conditionalFormatting sqref="E15">
    <cfRule type="expression" dxfId="49" priority="16">
      <formula>$C$15="Yes"</formula>
    </cfRule>
    <cfRule type="expression" dxfId="48" priority="17">
      <formula>$C$17="No"</formula>
    </cfRule>
  </conditionalFormatting>
  <conditionalFormatting sqref="E17">
    <cfRule type="expression" dxfId="47" priority="18">
      <formula>$C$17="Yes"</formula>
    </cfRule>
  </conditionalFormatting>
  <conditionalFormatting sqref="E19">
    <cfRule type="expression" dxfId="46" priority="15">
      <formula>$C$19="No"</formula>
    </cfRule>
  </conditionalFormatting>
  <conditionalFormatting sqref="E27:E28">
    <cfRule type="expression" dxfId="45" priority="14">
      <formula>$C$27="Yes"</formula>
    </cfRule>
  </conditionalFormatting>
  <conditionalFormatting sqref="E30">
    <cfRule type="expression" dxfId="44" priority="11">
      <formula>$C$30&gt;133280</formula>
    </cfRule>
  </conditionalFormatting>
  <conditionalFormatting sqref="E34">
    <cfRule type="expression" dxfId="43" priority="8">
      <formula>$C$34="No"</formula>
    </cfRule>
  </conditionalFormatting>
  <conditionalFormatting sqref="E38">
    <cfRule type="expression" dxfId="42" priority="9">
      <formula>$C$38="Yes"</formula>
    </cfRule>
  </conditionalFormatting>
  <hyperlinks>
    <hyperlink ref="C7" location="'Preschool Plus Fee Relief'!C30" display="here" xr:uid="{DB885FA9-4BF3-4B63-BFB3-E2D32C6DD9D7}"/>
  </hyperlinks>
  <pageMargins left="0.7" right="0.7" top="0.75" bottom="0.75" header="0.3" footer="0.3"/>
  <headerFooter>
    <oddHeader>&amp;C&amp;"Arial"&amp;12&amp;KA80000 OFFICIAL&amp;1#_x000D_</oddHeader>
  </headerFooter>
  <ignoredErrors>
    <ignoredError sqref="A15:A49" numberStoredAsText="1"/>
  </ignoredErrors>
  <extLst>
    <ext xmlns:x14="http://schemas.microsoft.com/office/spreadsheetml/2009/9/main" uri="{CCE6A557-97BC-4b89-ADB6-D9C93CAAB3DF}">
      <x14:dataValidations xmlns:xm="http://schemas.microsoft.com/office/excel/2006/main" count="4">
        <x14:dataValidation type="list" allowBlank="1" showInputMessage="1" showErrorMessage="1" xr:uid="{67D76C14-0B06-4496-A131-69AB7F96B2AC}">
          <x14:formula1>
            <xm:f>Lists!$A$3:$A$4</xm:f>
          </x14:formula1>
          <xm:sqref>C17 C15 C19 C27:C29 B81:C81 C23</xm:sqref>
        </x14:dataValidation>
        <x14:dataValidation type="list" allowBlank="1" showInputMessage="1" showErrorMessage="1" xr:uid="{AD24DCD1-8AFB-420F-8BE2-EF37C8609880}">
          <x14:formula1>
            <xm:f>Lists!$C$3:$C$4</xm:f>
          </x14:formula1>
          <xm:sqref>G81 C36 C38</xm:sqref>
        </x14:dataValidation>
        <x14:dataValidation type="list" allowBlank="1" showInputMessage="1" showErrorMessage="1" xr:uid="{7B40652F-4D0D-4C7E-B47D-060A2F6D9D8B}">
          <x14:formula1>
            <xm:f>Lists!$B$3:$B$4</xm:f>
          </x14:formula1>
          <xm:sqref>C21:C22 D81</xm:sqref>
        </x14:dataValidation>
        <x14:dataValidation type="list" allowBlank="1" showInputMessage="1" showErrorMessage="1" xr:uid="{F04BF500-EB97-432B-94D5-506EF34B48D4}">
          <x14:formula1>
            <xm:f>Lists!$H$3:$H$4</xm:f>
          </x14:formula1>
          <xm:sqref>C49 L81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25BA5-4018-416C-99E1-384FD06E8E6F}">
  <sheetPr>
    <tabColor theme="4"/>
  </sheetPr>
  <dimension ref="A1:R130"/>
  <sheetViews>
    <sheetView showGridLines="0" zoomScale="72" zoomScaleNormal="90" workbookViewId="0"/>
  </sheetViews>
  <sheetFormatPr defaultColWidth="8.81640625" defaultRowHeight="14" zeroHeight="1" x14ac:dyDescent="0.3"/>
  <cols>
    <col min="1" max="1" width="3.54296875" style="27" customWidth="1"/>
    <col min="2" max="2" width="105.453125" style="31" customWidth="1"/>
    <col min="3" max="3" width="19.26953125" style="32" customWidth="1"/>
    <col min="4" max="4" width="5.81640625" style="31" customWidth="1"/>
    <col min="5" max="5" width="12.26953125" style="31" customWidth="1"/>
    <col min="6" max="6" width="12.1796875" style="31" customWidth="1"/>
    <col min="7" max="7" width="11.81640625" style="31" bestFit="1" customWidth="1"/>
    <col min="8" max="8" width="11.81640625" style="31" customWidth="1"/>
    <col min="9" max="9" width="12.26953125" style="31" bestFit="1" customWidth="1"/>
    <col min="10" max="10" width="11.81640625" style="31" bestFit="1" customWidth="1"/>
    <col min="11" max="11" width="8.81640625" style="31"/>
    <col min="12" max="12" width="13.81640625" style="31" customWidth="1"/>
    <col min="13" max="13" width="12.7265625" style="31" customWidth="1"/>
    <col min="14" max="14" width="10.54296875" style="31" customWidth="1"/>
    <col min="15" max="15" width="27.81640625" style="31" customWidth="1"/>
    <col min="16" max="16" width="8.81640625" style="31" customWidth="1"/>
    <col min="17" max="16384" width="8.81640625" style="31"/>
  </cols>
  <sheetData>
    <row r="1" spans="1:18" ht="33" customHeight="1" thickBot="1" x14ac:dyDescent="0.55000000000000004">
      <c r="A1" s="46"/>
      <c r="B1" s="47" t="s">
        <v>1</v>
      </c>
      <c r="C1" s="28" t="s">
        <v>2</v>
      </c>
      <c r="D1" s="28"/>
      <c r="E1" s="29"/>
      <c r="F1" s="29"/>
      <c r="G1" s="30"/>
      <c r="H1" s="76"/>
      <c r="I1" s="76"/>
      <c r="J1" s="76"/>
      <c r="K1" s="76"/>
      <c r="L1" s="76"/>
      <c r="M1" s="48"/>
      <c r="N1" s="48"/>
      <c r="O1" s="48"/>
      <c r="P1" s="48"/>
      <c r="Q1" s="48"/>
      <c r="R1" s="48"/>
    </row>
    <row r="2" spans="1:18" ht="14.5" thickTop="1" x14ac:dyDescent="0.3">
      <c r="A2" s="46"/>
      <c r="B2" s="48"/>
      <c r="C2" s="74"/>
      <c r="D2" s="48"/>
      <c r="E2" s="48"/>
      <c r="F2" s="48"/>
      <c r="G2" s="48"/>
      <c r="H2" s="48"/>
      <c r="I2" s="48"/>
      <c r="J2" s="48"/>
      <c r="K2" s="48"/>
      <c r="L2" s="48"/>
      <c r="M2" s="48"/>
      <c r="N2" s="48"/>
      <c r="O2" s="48"/>
      <c r="P2" s="48"/>
      <c r="Q2" s="48"/>
      <c r="R2" s="48"/>
    </row>
    <row r="3" spans="1:18" x14ac:dyDescent="0.3">
      <c r="A3" s="46"/>
      <c r="B3" s="48" t="s">
        <v>78</v>
      </c>
      <c r="C3" s="74"/>
      <c r="D3" s="48"/>
      <c r="E3" s="48"/>
      <c r="F3" s="48"/>
      <c r="G3" s="48"/>
      <c r="H3" s="48"/>
      <c r="I3" s="48"/>
      <c r="J3" s="48"/>
      <c r="K3" s="48"/>
      <c r="L3" s="48"/>
      <c r="M3" s="48"/>
      <c r="N3" s="48"/>
      <c r="O3" s="48"/>
      <c r="P3" s="48"/>
      <c r="Q3" s="48"/>
      <c r="R3" s="48"/>
    </row>
    <row r="4" spans="1:18" x14ac:dyDescent="0.3">
      <c r="A4" s="46"/>
      <c r="B4" s="48"/>
      <c r="C4" s="74"/>
      <c r="D4" s="48"/>
      <c r="E4" s="48"/>
      <c r="F4" s="48"/>
      <c r="G4" s="48"/>
      <c r="H4" s="48"/>
      <c r="I4" s="48"/>
      <c r="J4" s="48"/>
      <c r="K4" s="48"/>
      <c r="L4" s="48"/>
      <c r="M4" s="48"/>
      <c r="N4" s="48"/>
      <c r="O4" s="48"/>
      <c r="P4" s="48"/>
      <c r="Q4" s="48"/>
      <c r="R4" s="48"/>
    </row>
    <row r="5" spans="1:18" x14ac:dyDescent="0.3">
      <c r="A5" s="46"/>
      <c r="B5" s="46" t="s">
        <v>5</v>
      </c>
      <c r="C5" s="74"/>
      <c r="D5" s="48"/>
      <c r="E5" s="48"/>
      <c r="F5" s="48"/>
      <c r="G5" s="48"/>
      <c r="H5" s="48"/>
      <c r="I5" s="48"/>
      <c r="J5" s="48"/>
      <c r="K5" s="48"/>
      <c r="L5" s="48"/>
      <c r="M5" s="48"/>
      <c r="N5" s="48"/>
      <c r="O5" s="48"/>
      <c r="P5" s="48"/>
      <c r="Q5" s="48"/>
      <c r="R5" s="48"/>
    </row>
    <row r="6" spans="1:18" hidden="1" x14ac:dyDescent="0.3">
      <c r="A6" s="46"/>
      <c r="B6" s="48"/>
      <c r="C6" s="74"/>
      <c r="D6" s="48"/>
      <c r="E6" s="48"/>
      <c r="F6" s="48"/>
      <c r="G6" s="48"/>
      <c r="H6" s="48"/>
      <c r="I6" s="48"/>
      <c r="J6" s="48"/>
      <c r="K6" s="48"/>
      <c r="L6" s="48"/>
      <c r="M6" s="48"/>
      <c r="N6" s="48"/>
      <c r="O6" s="48"/>
      <c r="P6" s="48"/>
      <c r="Q6" s="48"/>
      <c r="R6" s="48"/>
    </row>
    <row r="7" spans="1:18" hidden="1" x14ac:dyDescent="0.3">
      <c r="A7" s="46"/>
      <c r="B7" s="48" t="s">
        <v>6</v>
      </c>
      <c r="C7" s="75" t="s">
        <v>7</v>
      </c>
      <c r="D7" s="48"/>
      <c r="E7" s="48"/>
      <c r="F7" s="48"/>
      <c r="G7" s="48"/>
      <c r="H7" s="48"/>
      <c r="I7" s="48"/>
      <c r="J7" s="48"/>
      <c r="K7" s="48"/>
      <c r="L7" s="48"/>
      <c r="M7" s="48"/>
      <c r="N7" s="48"/>
      <c r="O7" s="48"/>
      <c r="P7" s="48"/>
      <c r="Q7" s="48"/>
      <c r="R7" s="48"/>
    </row>
    <row r="8" spans="1:18" ht="17.149999999999999" customHeight="1" thickBot="1" x14ac:dyDescent="0.35">
      <c r="A8" s="46"/>
      <c r="B8" s="46"/>
      <c r="C8" s="74"/>
      <c r="D8" s="48"/>
      <c r="E8" s="48"/>
      <c r="F8" s="48"/>
      <c r="G8" s="48"/>
      <c r="H8" s="48"/>
      <c r="I8" s="48"/>
      <c r="J8" s="48"/>
      <c r="K8" s="48"/>
      <c r="L8" s="48"/>
      <c r="M8" s="48"/>
      <c r="N8" s="48"/>
      <c r="O8" s="48"/>
      <c r="P8" s="48"/>
      <c r="Q8" s="48"/>
      <c r="R8" s="48"/>
    </row>
    <row r="9" spans="1:18" ht="17.5" customHeight="1" thickBot="1" x14ac:dyDescent="0.35">
      <c r="A9" s="46"/>
      <c r="B9" s="49" t="s">
        <v>8</v>
      </c>
      <c r="C9" s="48"/>
      <c r="D9" s="48"/>
      <c r="E9" s="48"/>
      <c r="F9" s="48"/>
      <c r="G9" s="48"/>
      <c r="H9" s="48"/>
      <c r="I9" s="48"/>
      <c r="J9" s="48"/>
      <c r="K9" s="48"/>
      <c r="L9" s="48"/>
      <c r="M9" s="48"/>
      <c r="N9" s="48"/>
      <c r="O9" s="48"/>
      <c r="P9" s="48"/>
      <c r="Q9" s="48"/>
      <c r="R9" s="48"/>
    </row>
    <row r="10" spans="1:18" ht="17.5" customHeight="1" thickBot="1" x14ac:dyDescent="0.35">
      <c r="A10" s="46"/>
      <c r="B10" s="50" t="s">
        <v>9</v>
      </c>
      <c r="C10" s="48"/>
      <c r="D10" s="48"/>
      <c r="E10" s="48"/>
      <c r="F10" s="48"/>
      <c r="G10" s="48"/>
      <c r="H10" s="48"/>
      <c r="I10" s="48"/>
      <c r="J10" s="48"/>
      <c r="K10" s="48"/>
      <c r="L10" s="48"/>
      <c r="M10" s="48"/>
      <c r="N10" s="48"/>
      <c r="O10" s="48"/>
      <c r="P10" s="48"/>
      <c r="Q10" s="48"/>
      <c r="R10" s="48"/>
    </row>
    <row r="11" spans="1:18" ht="17.5" customHeight="1" thickBot="1" x14ac:dyDescent="0.35">
      <c r="A11" s="46"/>
      <c r="B11" s="51" t="s">
        <v>10</v>
      </c>
      <c r="C11" s="48"/>
      <c r="D11" s="48"/>
      <c r="E11" s="48"/>
      <c r="F11" s="48"/>
      <c r="G11" s="48"/>
      <c r="H11" s="48"/>
      <c r="I11" s="48"/>
      <c r="J11" s="48"/>
      <c r="K11" s="48"/>
      <c r="L11" s="48"/>
      <c r="M11" s="48"/>
      <c r="N11" s="48"/>
      <c r="O11" s="48"/>
      <c r="P11" s="48"/>
      <c r="Q11" s="48"/>
      <c r="R11" s="48"/>
    </row>
    <row r="12" spans="1:18" x14ac:dyDescent="0.3">
      <c r="A12" s="46"/>
      <c r="B12" s="48"/>
      <c r="C12" s="74"/>
      <c r="D12" s="48"/>
      <c r="E12" s="48"/>
      <c r="F12" s="48"/>
      <c r="G12" s="48"/>
      <c r="H12" s="48"/>
      <c r="I12" s="48"/>
      <c r="J12" s="48"/>
      <c r="K12" s="48"/>
      <c r="L12" s="48"/>
      <c r="M12" s="48"/>
      <c r="N12" s="48"/>
      <c r="O12" s="48"/>
      <c r="P12" s="48"/>
      <c r="Q12" s="48"/>
      <c r="R12" s="48"/>
    </row>
    <row r="13" spans="1:18" ht="18" x14ac:dyDescent="0.4">
      <c r="A13" s="46"/>
      <c r="B13" s="52" t="s">
        <v>11</v>
      </c>
      <c r="C13" s="74"/>
      <c r="D13" s="48"/>
      <c r="E13" s="48"/>
      <c r="F13" s="48"/>
      <c r="G13" s="48"/>
      <c r="H13" s="48"/>
      <c r="I13" s="48"/>
      <c r="J13" s="48"/>
      <c r="K13" s="48"/>
      <c r="L13" s="48"/>
      <c r="M13" s="48"/>
      <c r="N13" s="48"/>
      <c r="O13" s="48"/>
      <c r="P13" s="48"/>
      <c r="Q13" s="48"/>
      <c r="R13" s="48"/>
    </row>
    <row r="14" spans="1:18" ht="14.5" thickBot="1" x14ac:dyDescent="0.35">
      <c r="A14" s="46"/>
      <c r="B14" s="53"/>
      <c r="C14" s="74"/>
      <c r="D14" s="48"/>
      <c r="E14" s="48"/>
      <c r="F14" s="48"/>
      <c r="G14" s="48"/>
      <c r="H14" s="48"/>
      <c r="I14" s="48"/>
      <c r="J14" s="48"/>
      <c r="K14" s="48"/>
      <c r="L14" s="48"/>
      <c r="M14" s="48"/>
      <c r="N14" s="48"/>
      <c r="O14" s="48"/>
      <c r="P14" s="48"/>
      <c r="Q14" s="48"/>
      <c r="R14" s="48"/>
    </row>
    <row r="15" spans="1:18" ht="18" customHeight="1" thickBot="1" x14ac:dyDescent="0.4">
      <c r="A15" s="46" t="s">
        <v>12</v>
      </c>
      <c r="B15" s="46" t="s">
        <v>13</v>
      </c>
      <c r="C15" s="33" t="s">
        <v>14</v>
      </c>
      <c r="D15" s="48"/>
      <c r="E15" s="71" t="s">
        <v>15</v>
      </c>
      <c r="F15" s="48"/>
      <c r="G15" s="48"/>
      <c r="H15" s="48"/>
      <c r="I15" s="48"/>
      <c r="J15" s="48"/>
      <c r="K15" s="48"/>
      <c r="L15" s="48"/>
      <c r="M15" s="48"/>
      <c r="N15" s="48"/>
      <c r="O15" s="48"/>
      <c r="P15" s="48"/>
      <c r="Q15" s="48"/>
      <c r="R15" s="48"/>
    </row>
    <row r="16" spans="1:18" ht="15" thickBot="1" x14ac:dyDescent="0.4">
      <c r="A16" s="46"/>
      <c r="B16" s="53"/>
      <c r="C16" s="74"/>
      <c r="D16" s="48"/>
      <c r="E16" s="48"/>
      <c r="F16" s="48"/>
      <c r="G16" s="48"/>
      <c r="H16" s="78"/>
      <c r="I16" s="48"/>
      <c r="J16" s="48"/>
      <c r="K16" s="48"/>
      <c r="L16" s="48"/>
      <c r="M16" s="48"/>
      <c r="N16" s="48"/>
      <c r="O16" s="48"/>
      <c r="P16" s="48"/>
      <c r="Q16" s="48"/>
      <c r="R16" s="48"/>
    </row>
    <row r="17" spans="1:18" ht="17.5" customHeight="1" thickBot="1" x14ac:dyDescent="0.4">
      <c r="A17" s="46" t="s">
        <v>16</v>
      </c>
      <c r="B17" s="54" t="s">
        <v>17</v>
      </c>
      <c r="C17" s="33" t="s">
        <v>14</v>
      </c>
      <c r="D17" s="48"/>
      <c r="E17" s="71" t="s">
        <v>18</v>
      </c>
      <c r="F17" s="48"/>
      <c r="G17" s="48"/>
      <c r="H17" s="48"/>
      <c r="I17" s="48"/>
      <c r="J17" s="48"/>
      <c r="K17" s="48"/>
      <c r="L17" s="48"/>
      <c r="M17" s="48"/>
      <c r="N17" s="48"/>
      <c r="O17" s="48"/>
      <c r="P17" s="48"/>
      <c r="Q17" s="48"/>
      <c r="R17" s="48"/>
    </row>
    <row r="18" spans="1:18" ht="14.5" thickBot="1" x14ac:dyDescent="0.35">
      <c r="A18" s="46"/>
      <c r="B18" s="46"/>
      <c r="C18" s="74"/>
      <c r="D18" s="48"/>
      <c r="E18" s="48"/>
      <c r="F18" s="48"/>
      <c r="G18" s="48"/>
      <c r="H18" s="48"/>
      <c r="I18" s="48"/>
      <c r="J18" s="48"/>
      <c r="K18" s="48"/>
      <c r="L18" s="48"/>
      <c r="M18" s="48"/>
      <c r="N18" s="48"/>
      <c r="O18" s="48"/>
      <c r="P18" s="48"/>
      <c r="Q18" s="48"/>
      <c r="R18" s="48"/>
    </row>
    <row r="19" spans="1:18" ht="18" customHeight="1" thickBot="1" x14ac:dyDescent="0.4">
      <c r="A19" s="55" t="s">
        <v>19</v>
      </c>
      <c r="B19" s="46" t="s">
        <v>20</v>
      </c>
      <c r="C19" s="33" t="s">
        <v>21</v>
      </c>
      <c r="D19" s="48"/>
      <c r="E19" s="71" t="s">
        <v>22</v>
      </c>
      <c r="F19" s="48"/>
      <c r="G19" s="48"/>
      <c r="H19" s="48"/>
      <c r="I19" s="48"/>
      <c r="J19" s="48"/>
      <c r="K19" s="48"/>
      <c r="L19" s="48"/>
      <c r="M19" s="48"/>
      <c r="N19" s="48"/>
      <c r="O19" s="48"/>
      <c r="P19" s="48"/>
      <c r="Q19" s="48"/>
      <c r="R19" s="48"/>
    </row>
    <row r="20" spans="1:18" ht="14.5" thickBot="1" x14ac:dyDescent="0.35">
      <c r="A20" s="46"/>
      <c r="B20" s="46"/>
      <c r="C20" s="74"/>
      <c r="D20" s="48"/>
      <c r="E20" s="48"/>
      <c r="F20" s="48"/>
      <c r="G20" s="48"/>
      <c r="H20" s="48"/>
      <c r="I20" s="48"/>
      <c r="J20" s="48"/>
      <c r="K20" s="48"/>
      <c r="L20" s="48"/>
      <c r="M20" s="48"/>
      <c r="N20" s="48"/>
      <c r="O20" s="48"/>
      <c r="P20" s="48"/>
      <c r="Q20" s="48"/>
      <c r="R20" s="48"/>
    </row>
    <row r="21" spans="1:18" ht="73.5" customHeight="1" thickBot="1" x14ac:dyDescent="0.35">
      <c r="A21" s="56" t="s">
        <v>23</v>
      </c>
      <c r="B21" s="57" t="s">
        <v>24</v>
      </c>
      <c r="C21" s="33">
        <v>72</v>
      </c>
      <c r="D21" s="79"/>
      <c r="E21" s="107" t="s">
        <v>25</v>
      </c>
      <c r="F21" s="107"/>
      <c r="G21" s="107"/>
      <c r="H21" s="107"/>
      <c r="I21" s="107"/>
      <c r="J21" s="107"/>
      <c r="K21" s="107"/>
      <c r="L21" s="107"/>
      <c r="M21" s="107"/>
      <c r="N21" s="107"/>
      <c r="O21" s="107"/>
      <c r="P21" s="107"/>
      <c r="Q21" s="48"/>
      <c r="R21" s="48"/>
    </row>
    <row r="22" spans="1:18" ht="17.5" customHeight="1" thickBot="1" x14ac:dyDescent="0.35">
      <c r="A22" s="46"/>
      <c r="B22" s="57"/>
      <c r="C22" s="94"/>
      <c r="D22" s="79"/>
      <c r="E22" s="69"/>
      <c r="F22" s="69"/>
      <c r="G22" s="69"/>
      <c r="H22" s="69"/>
      <c r="I22" s="69"/>
      <c r="J22" s="69"/>
      <c r="K22" s="69"/>
      <c r="L22" s="69"/>
      <c r="M22" s="69"/>
      <c r="N22" s="69"/>
      <c r="O22" s="69"/>
      <c r="P22" s="69"/>
      <c r="Q22" s="48"/>
      <c r="R22" s="48"/>
    </row>
    <row r="23" spans="1:18" ht="17.5" customHeight="1" thickBot="1" x14ac:dyDescent="0.35">
      <c r="A23" s="46"/>
      <c r="B23" s="46" t="s">
        <v>26</v>
      </c>
      <c r="C23" s="33" t="s">
        <v>14</v>
      </c>
      <c r="D23" s="48"/>
      <c r="E23" s="48"/>
      <c r="F23" s="48"/>
      <c r="G23" s="48"/>
      <c r="H23" s="48"/>
      <c r="I23" s="48"/>
      <c r="J23" s="48"/>
      <c r="K23" s="48"/>
      <c r="L23" s="48"/>
      <c r="M23" s="48"/>
      <c r="N23" s="48"/>
      <c r="O23" s="48"/>
      <c r="P23" s="48"/>
      <c r="Q23" s="48"/>
      <c r="R23" s="48"/>
    </row>
    <row r="24" spans="1:18" ht="14.5" thickBot="1" x14ac:dyDescent="0.35">
      <c r="A24" s="46"/>
      <c r="B24" s="46"/>
      <c r="C24" s="74"/>
      <c r="D24" s="48"/>
      <c r="E24" s="48"/>
      <c r="F24" s="48"/>
      <c r="G24" s="48"/>
      <c r="H24" s="48"/>
      <c r="I24" s="48"/>
      <c r="J24" s="48"/>
      <c r="K24" s="48"/>
      <c r="L24" s="48"/>
      <c r="M24" s="48"/>
      <c r="N24" s="48"/>
      <c r="O24" s="48"/>
      <c r="P24" s="48"/>
      <c r="Q24" s="48"/>
      <c r="R24" s="48"/>
    </row>
    <row r="25" spans="1:18" ht="17.149999999999999" customHeight="1" thickBot="1" x14ac:dyDescent="0.35">
      <c r="A25" s="55" t="s">
        <v>27</v>
      </c>
      <c r="B25" s="46" t="s">
        <v>28</v>
      </c>
      <c r="C25" s="36"/>
      <c r="D25" s="48"/>
      <c r="E25" s="46" t="s">
        <v>101</v>
      </c>
      <c r="F25" s="48"/>
      <c r="G25" s="48"/>
      <c r="H25" s="48"/>
      <c r="I25" s="48"/>
      <c r="J25" s="48"/>
      <c r="K25" s="48"/>
      <c r="L25" s="48"/>
      <c r="M25" s="48"/>
      <c r="N25" s="48"/>
      <c r="O25" s="48"/>
      <c r="P25" s="48"/>
      <c r="Q25" s="48"/>
      <c r="R25" s="48"/>
    </row>
    <row r="26" spans="1:18" ht="15.65" customHeight="1" thickBot="1" x14ac:dyDescent="0.35">
      <c r="A26" s="46"/>
      <c r="B26" s="46"/>
      <c r="C26" s="74"/>
      <c r="D26" s="48"/>
      <c r="E26" s="48"/>
      <c r="F26" s="48"/>
      <c r="G26" s="48"/>
      <c r="H26" s="48"/>
      <c r="I26" s="48"/>
      <c r="J26" s="48"/>
      <c r="K26" s="48"/>
      <c r="L26" s="48"/>
      <c r="M26" s="48"/>
      <c r="N26" s="48"/>
      <c r="O26" s="48"/>
      <c r="P26" s="48"/>
      <c r="Q26" s="48"/>
      <c r="R26" s="48"/>
    </row>
    <row r="27" spans="1:18" ht="19" customHeight="1" thickBot="1" x14ac:dyDescent="0.4">
      <c r="A27" s="55" t="s">
        <v>29</v>
      </c>
      <c r="B27" s="46" t="s">
        <v>30</v>
      </c>
      <c r="C27" s="33" t="s">
        <v>14</v>
      </c>
      <c r="D27" s="48"/>
      <c r="E27" s="71" t="s">
        <v>31</v>
      </c>
      <c r="F27" s="48"/>
      <c r="G27" s="48"/>
      <c r="H27" s="48"/>
      <c r="I27" s="48"/>
      <c r="J27" s="48"/>
      <c r="K27" s="48"/>
      <c r="L27" s="48"/>
      <c r="M27" s="48"/>
      <c r="N27" s="48"/>
      <c r="O27" s="48"/>
      <c r="P27" s="48"/>
      <c r="Q27" s="48"/>
      <c r="R27" s="48"/>
    </row>
    <row r="28" spans="1:18" ht="8.15" customHeight="1" x14ac:dyDescent="0.35">
      <c r="A28" s="46"/>
      <c r="B28" s="46"/>
      <c r="C28" s="34"/>
      <c r="D28" s="48"/>
      <c r="E28" s="71"/>
      <c r="F28" s="48"/>
      <c r="G28" s="48"/>
      <c r="H28" s="48"/>
      <c r="I28" s="48"/>
      <c r="J28" s="48"/>
      <c r="K28" s="48"/>
      <c r="L28" s="48"/>
      <c r="M28" s="48"/>
      <c r="N28" s="48"/>
      <c r="O28" s="48"/>
      <c r="P28" s="48"/>
      <c r="Q28" s="48"/>
      <c r="R28" s="48"/>
    </row>
    <row r="29" spans="1:18" ht="27.65" customHeight="1" thickBot="1" x14ac:dyDescent="0.35">
      <c r="A29" s="46"/>
      <c r="B29" s="58" t="s">
        <v>32</v>
      </c>
      <c r="C29" s="37" t="s">
        <v>14</v>
      </c>
      <c r="D29" s="48"/>
      <c r="E29" s="48"/>
      <c r="F29" s="48"/>
      <c r="G29" s="48"/>
      <c r="H29" s="48"/>
      <c r="I29" s="48"/>
      <c r="J29" s="48"/>
      <c r="K29" s="48"/>
      <c r="L29" s="48"/>
      <c r="M29" s="48"/>
      <c r="N29" s="48"/>
      <c r="O29" s="48"/>
      <c r="P29" s="48"/>
      <c r="Q29" s="48"/>
      <c r="R29" s="48"/>
    </row>
    <row r="30" spans="1:18" ht="17.5" customHeight="1" thickBot="1" x14ac:dyDescent="0.4">
      <c r="A30" s="55" t="s">
        <v>33</v>
      </c>
      <c r="B30" s="57" t="s">
        <v>34</v>
      </c>
      <c r="C30" s="38"/>
      <c r="D30" s="48"/>
      <c r="E30" s="80" t="s">
        <v>79</v>
      </c>
      <c r="F30" s="48"/>
      <c r="G30" s="48"/>
      <c r="H30" s="48"/>
      <c r="I30" s="48"/>
      <c r="J30" s="48"/>
      <c r="K30" s="48"/>
      <c r="L30" s="48"/>
      <c r="M30" s="48"/>
      <c r="N30" s="48"/>
      <c r="O30" s="48"/>
      <c r="P30" s="48"/>
      <c r="Q30" s="48"/>
      <c r="R30" s="48"/>
    </row>
    <row r="31" spans="1:18" ht="27" customHeight="1" thickBot="1" x14ac:dyDescent="0.35">
      <c r="A31" s="46"/>
      <c r="B31" s="46"/>
      <c r="C31" s="95"/>
      <c r="D31" s="48"/>
      <c r="E31" s="48"/>
      <c r="F31" s="48"/>
      <c r="G31" s="48"/>
      <c r="H31" s="48"/>
      <c r="I31" s="48"/>
      <c r="J31" s="48"/>
      <c r="K31" s="48"/>
      <c r="L31" s="48"/>
      <c r="M31" s="48"/>
      <c r="N31" s="48"/>
      <c r="O31" s="48"/>
      <c r="P31" s="48"/>
      <c r="Q31" s="48"/>
      <c r="R31" s="48"/>
    </row>
    <row r="32" spans="1:18" ht="33.65" customHeight="1" thickBot="1" x14ac:dyDescent="0.35">
      <c r="A32" s="46"/>
      <c r="B32" s="59" t="s">
        <v>35</v>
      </c>
      <c r="C32" s="96" cm="1">
        <f t="array" ref="C32">IF(C25&gt;0,C25,(_xlfn.IFS(C27="Yes",IF(C30&lt;85279,0.9,0.9-(C30-85279)/5000/100),
AND(C27="No",C29="Yes"),_xlfn.IFS(C30&lt;143273,0.95,
AND(C30&lt;188273,C30&gt;143273),(0.95-(C30-143273)/3000/100),
AND(C30&gt;188273,C30&lt;267563),0.8,
AND(C30&gt;267563,C30&lt;357563),(0.8-(C30-267563)/3000/100),
AND(C30&gt;357563,C30&lt;367563),0.5,
C30&gt;367563,0.9-(C30-85279)/5000/100),
AND(C27="No",C29="No"),IF(C30&lt;85279,0.9,0.9-(C30-85279)/5000/100))))</f>
        <v>0.9</v>
      </c>
      <c r="D32" s="81"/>
      <c r="E32" s="108" t="s">
        <v>36</v>
      </c>
      <c r="F32" s="108"/>
      <c r="G32" s="108"/>
      <c r="H32" s="108"/>
      <c r="I32" s="108"/>
      <c r="J32" s="108"/>
      <c r="K32" s="108"/>
      <c r="L32" s="108"/>
      <c r="M32" s="108"/>
      <c r="N32" s="108"/>
      <c r="O32" s="108"/>
      <c r="P32" s="108"/>
      <c r="Q32" s="46"/>
      <c r="R32" s="48"/>
    </row>
    <row r="33" spans="1:18" ht="24.65" customHeight="1" thickBot="1" x14ac:dyDescent="0.35">
      <c r="A33" s="46"/>
      <c r="B33" s="46"/>
      <c r="C33" s="40"/>
      <c r="D33" s="48"/>
      <c r="E33" s="82"/>
      <c r="F33" s="48"/>
      <c r="G33" s="48"/>
      <c r="H33" s="48"/>
      <c r="I33" s="48"/>
      <c r="J33" s="48"/>
      <c r="K33" s="48"/>
      <c r="L33" s="48"/>
      <c r="M33" s="48"/>
      <c r="N33" s="48"/>
      <c r="O33" s="48"/>
      <c r="P33" s="48"/>
      <c r="Q33" s="48"/>
      <c r="R33" s="48"/>
    </row>
    <row r="34" spans="1:18" ht="17.149999999999999" customHeight="1" thickBot="1" x14ac:dyDescent="0.4">
      <c r="A34" s="46"/>
      <c r="B34" s="54" t="s">
        <v>37</v>
      </c>
      <c r="C34" s="97" t="str">
        <f>IF(AND(C32&gt;=80%, C15="Yes", C17="Yes", C19="No"),"Yes","No")</f>
        <v>Yes</v>
      </c>
      <c r="D34" s="81"/>
      <c r="E34" s="80" t="s">
        <v>38</v>
      </c>
      <c r="F34" s="48"/>
      <c r="G34" s="48"/>
      <c r="H34" s="48"/>
      <c r="I34" s="48"/>
      <c r="J34" s="48"/>
      <c r="K34" s="48"/>
      <c r="L34" s="48"/>
      <c r="M34" s="48"/>
      <c r="N34" s="48"/>
      <c r="O34" s="48"/>
      <c r="P34" s="48"/>
      <c r="Q34" s="48"/>
      <c r="R34" s="48"/>
    </row>
    <row r="35" spans="1:18" ht="14.5" thickBot="1" x14ac:dyDescent="0.35">
      <c r="A35" s="46"/>
      <c r="B35" s="46"/>
      <c r="C35" s="41"/>
      <c r="D35" s="48"/>
      <c r="E35" s="48"/>
      <c r="F35" s="48"/>
      <c r="G35" s="48"/>
      <c r="H35" s="48"/>
      <c r="I35" s="48"/>
      <c r="J35" s="48"/>
      <c r="K35" s="48"/>
      <c r="L35" s="48"/>
      <c r="M35" s="48"/>
      <c r="N35" s="48"/>
      <c r="O35" s="48"/>
      <c r="P35" s="48"/>
      <c r="Q35" s="48"/>
      <c r="R35" s="48"/>
    </row>
    <row r="36" spans="1:18" ht="35.5" customHeight="1" thickBot="1" x14ac:dyDescent="0.35">
      <c r="A36" s="60" t="s">
        <v>39</v>
      </c>
      <c r="B36" s="61" t="s">
        <v>40</v>
      </c>
      <c r="C36" s="33" t="s">
        <v>21</v>
      </c>
      <c r="D36" s="48"/>
      <c r="E36" s="109" t="s">
        <v>41</v>
      </c>
      <c r="F36" s="109"/>
      <c r="G36" s="109"/>
      <c r="H36" s="109"/>
      <c r="I36" s="109"/>
      <c r="J36" s="109"/>
      <c r="K36" s="109"/>
      <c r="L36" s="109"/>
      <c r="M36" s="109"/>
      <c r="N36" s="109"/>
      <c r="O36" s="109"/>
      <c r="P36" s="109"/>
      <c r="Q36" s="109"/>
      <c r="R36" s="109"/>
    </row>
    <row r="37" spans="1:18" x14ac:dyDescent="0.3">
      <c r="A37" s="46"/>
      <c r="B37" s="54"/>
      <c r="D37" s="48"/>
      <c r="E37" s="48"/>
      <c r="F37" s="48"/>
      <c r="G37" s="48"/>
      <c r="H37" s="48"/>
      <c r="I37" s="48"/>
      <c r="J37" s="48"/>
      <c r="K37" s="48"/>
      <c r="L37" s="48"/>
      <c r="M37" s="48"/>
      <c r="N37" s="48"/>
      <c r="O37" s="48"/>
      <c r="P37" s="48"/>
      <c r="Q37" s="48"/>
      <c r="R37" s="48"/>
    </row>
    <row r="38" spans="1:18" ht="33" customHeight="1" x14ac:dyDescent="0.35">
      <c r="A38" s="62"/>
      <c r="B38" s="63" t="s">
        <v>42</v>
      </c>
      <c r="C38" s="42" t="s">
        <v>21</v>
      </c>
      <c r="D38" s="48"/>
      <c r="E38" s="80" t="s">
        <v>43</v>
      </c>
      <c r="F38" s="48"/>
      <c r="G38" s="48"/>
      <c r="H38" s="48"/>
      <c r="I38" s="48"/>
      <c r="J38" s="48"/>
      <c r="K38" s="48"/>
      <c r="L38" s="48"/>
      <c r="M38" s="48"/>
      <c r="N38" s="48"/>
      <c r="O38" s="48"/>
      <c r="P38" s="48"/>
      <c r="Q38" s="48"/>
      <c r="R38" s="48"/>
    </row>
    <row r="39" spans="1:18" hidden="1" x14ac:dyDescent="0.3">
      <c r="A39" s="46"/>
      <c r="B39" s="48"/>
      <c r="C39" s="39"/>
      <c r="D39" s="48"/>
      <c r="E39" s="48"/>
      <c r="F39" s="48"/>
      <c r="G39" s="48"/>
      <c r="H39" s="48"/>
      <c r="I39" s="48"/>
      <c r="J39" s="48"/>
      <c r="K39" s="48"/>
      <c r="L39" s="48"/>
      <c r="M39" s="48"/>
      <c r="N39" s="48"/>
      <c r="O39" s="48"/>
      <c r="P39" s="48"/>
      <c r="Q39" s="48"/>
      <c r="R39" s="48"/>
    </row>
    <row r="40" spans="1:18" ht="14.5" hidden="1" x14ac:dyDescent="0.35">
      <c r="A40" s="46"/>
      <c r="B40" s="48"/>
      <c r="C40" s="39"/>
      <c r="D40" s="48"/>
      <c r="E40" s="71"/>
      <c r="F40" s="48"/>
      <c r="G40" s="48"/>
      <c r="H40" s="48"/>
      <c r="I40" s="48"/>
      <c r="J40" s="48"/>
      <c r="K40" s="48"/>
      <c r="L40" s="48"/>
      <c r="M40" s="48"/>
      <c r="N40" s="48"/>
      <c r="O40" s="48"/>
      <c r="P40" s="48"/>
      <c r="Q40" s="48"/>
      <c r="R40" s="48"/>
    </row>
    <row r="41" spans="1:18" ht="18" x14ac:dyDescent="0.4">
      <c r="A41" s="46"/>
      <c r="B41" s="52" t="s">
        <v>44</v>
      </c>
      <c r="C41" s="39"/>
      <c r="D41" s="48"/>
      <c r="E41" s="48"/>
      <c r="F41" s="48"/>
      <c r="G41" s="48"/>
      <c r="H41" s="48"/>
      <c r="I41" s="48"/>
      <c r="J41" s="48"/>
      <c r="K41" s="48"/>
      <c r="L41" s="48"/>
      <c r="M41" s="48"/>
      <c r="N41" s="48"/>
      <c r="O41" s="48"/>
      <c r="P41" s="48"/>
      <c r="Q41" s="48"/>
      <c r="R41" s="48"/>
    </row>
    <row r="42" spans="1:18" ht="14.5" thickBot="1" x14ac:dyDescent="0.35">
      <c r="A42" s="46"/>
      <c r="B42" s="48"/>
      <c r="C42" s="39"/>
      <c r="D42" s="48"/>
      <c r="E42" s="48"/>
      <c r="F42" s="48"/>
      <c r="G42" s="48"/>
      <c r="H42" s="48"/>
      <c r="I42" s="48"/>
      <c r="J42" s="48"/>
      <c r="K42" s="48"/>
      <c r="L42" s="48"/>
      <c r="M42" s="48"/>
      <c r="N42" s="48"/>
      <c r="O42" s="48"/>
      <c r="P42" s="48"/>
      <c r="Q42" s="48"/>
      <c r="R42" s="48"/>
    </row>
    <row r="43" spans="1:18" s="43" customFormat="1" ht="17.149999999999999" customHeight="1" thickBot="1" x14ac:dyDescent="0.35">
      <c r="A43" s="64" t="s">
        <v>45</v>
      </c>
      <c r="B43" s="65" t="s">
        <v>46</v>
      </c>
      <c r="C43" s="38"/>
      <c r="D43" s="67"/>
      <c r="E43" s="67"/>
      <c r="F43" s="67"/>
      <c r="G43" s="67"/>
      <c r="H43" s="67"/>
      <c r="I43" s="67"/>
      <c r="J43" s="67"/>
      <c r="K43" s="67"/>
      <c r="L43" s="67"/>
      <c r="M43" s="67"/>
      <c r="N43" s="67"/>
      <c r="O43" s="67"/>
      <c r="P43" s="67"/>
      <c r="Q43" s="67"/>
      <c r="R43" s="67"/>
    </row>
    <row r="44" spans="1:18" ht="14.5" thickBot="1" x14ac:dyDescent="0.35">
      <c r="A44" s="46"/>
      <c r="B44" s="48"/>
      <c r="C44" s="41"/>
      <c r="D44" s="48"/>
      <c r="E44" s="48"/>
      <c r="F44" s="48"/>
      <c r="G44" s="48"/>
      <c r="H44" s="48"/>
      <c r="I44" s="48"/>
      <c r="J44" s="48"/>
      <c r="K44" s="48"/>
      <c r="L44" s="48"/>
      <c r="M44" s="48"/>
      <c r="N44" s="48"/>
      <c r="O44" s="48"/>
      <c r="P44" s="48"/>
      <c r="Q44" s="48"/>
      <c r="R44" s="48"/>
    </row>
    <row r="45" spans="1:18" ht="18" customHeight="1" thickBot="1" x14ac:dyDescent="0.35">
      <c r="A45" s="55" t="s">
        <v>47</v>
      </c>
      <c r="B45" s="46" t="s">
        <v>48</v>
      </c>
      <c r="C45" s="44"/>
      <c r="D45" s="48"/>
      <c r="E45" s="46" t="s">
        <v>49</v>
      </c>
      <c r="F45" s="48"/>
      <c r="G45" s="48"/>
      <c r="H45" s="48"/>
      <c r="I45" s="48"/>
      <c r="J45" s="48"/>
      <c r="K45" s="48"/>
      <c r="L45" s="48"/>
      <c r="M45" s="48"/>
      <c r="N45" s="48"/>
      <c r="O45" s="48"/>
      <c r="P45" s="48"/>
      <c r="Q45" s="48"/>
      <c r="R45" s="48"/>
    </row>
    <row r="46" spans="1:18" ht="15" thickBot="1" x14ac:dyDescent="0.4">
      <c r="A46" s="46"/>
      <c r="B46" s="46"/>
      <c r="C46" s="39"/>
      <c r="D46" s="48"/>
      <c r="E46" s="71"/>
      <c r="F46" s="48"/>
      <c r="G46" s="48"/>
      <c r="H46" s="48"/>
      <c r="I46" s="48"/>
      <c r="J46" s="48"/>
      <c r="K46" s="48"/>
      <c r="L46" s="48"/>
      <c r="M46" s="48"/>
      <c r="N46" s="48"/>
      <c r="O46" s="48"/>
      <c r="P46" s="48"/>
      <c r="Q46" s="48"/>
      <c r="R46" s="48"/>
    </row>
    <row r="47" spans="1:18" ht="18" customHeight="1" thickBot="1" x14ac:dyDescent="0.35">
      <c r="A47" s="46"/>
      <c r="B47" s="46" t="s">
        <v>50</v>
      </c>
      <c r="C47" s="98">
        <f>IFERROR(C43/C45,0)</f>
        <v>0</v>
      </c>
      <c r="D47" s="48"/>
      <c r="E47" s="48" t="s">
        <v>51</v>
      </c>
      <c r="F47" s="48"/>
      <c r="G47" s="48"/>
      <c r="H47" s="48"/>
      <c r="I47" s="48"/>
      <c r="J47" s="48"/>
      <c r="K47" s="48"/>
      <c r="L47" s="48"/>
      <c r="M47" s="48"/>
      <c r="N47" s="48"/>
      <c r="O47" s="48"/>
      <c r="P47" s="48"/>
      <c r="Q47" s="48"/>
      <c r="R47" s="48"/>
    </row>
    <row r="48" spans="1:18" ht="14.5" thickBot="1" x14ac:dyDescent="0.35">
      <c r="A48" s="46"/>
      <c r="B48" s="48"/>
      <c r="C48" s="39"/>
      <c r="D48" s="48"/>
      <c r="E48" s="48"/>
      <c r="F48" s="48"/>
      <c r="G48" s="48"/>
      <c r="H48" s="48"/>
      <c r="I48" s="48"/>
      <c r="J48" s="48"/>
      <c r="K48" s="48"/>
      <c r="L48" s="48"/>
      <c r="M48" s="48"/>
      <c r="N48" s="48"/>
      <c r="O48" s="48"/>
      <c r="P48" s="48"/>
      <c r="Q48" s="48"/>
      <c r="R48" s="48"/>
    </row>
    <row r="49" spans="1:18" ht="32.25" customHeight="1" thickBot="1" x14ac:dyDescent="0.35">
      <c r="A49" s="64" t="s">
        <v>52</v>
      </c>
      <c r="B49" s="61" t="s">
        <v>53</v>
      </c>
      <c r="C49" s="33">
        <v>4</v>
      </c>
      <c r="D49" s="48"/>
      <c r="E49" s="48"/>
      <c r="F49" s="48"/>
      <c r="G49" s="48"/>
      <c r="H49" s="48"/>
      <c r="I49" s="48"/>
      <c r="J49" s="48"/>
      <c r="K49" s="48"/>
      <c r="L49" s="48"/>
      <c r="M49" s="48"/>
      <c r="N49" s="48"/>
      <c r="O49" s="48"/>
      <c r="P49" s="48"/>
      <c r="Q49" s="48"/>
      <c r="R49" s="48"/>
    </row>
    <row r="50" spans="1:18" x14ac:dyDescent="0.3">
      <c r="A50" s="46"/>
      <c r="B50" s="48"/>
      <c r="C50" s="95"/>
      <c r="D50" s="48"/>
      <c r="E50" s="83"/>
      <c r="F50" s="48"/>
      <c r="G50" s="48"/>
      <c r="H50" s="48"/>
      <c r="I50" s="48"/>
      <c r="J50" s="48"/>
      <c r="K50" s="48"/>
      <c r="L50" s="48"/>
      <c r="M50" s="48"/>
      <c r="N50" s="48"/>
      <c r="O50" s="48"/>
      <c r="P50" s="48"/>
      <c r="Q50" s="48"/>
      <c r="R50" s="48"/>
    </row>
    <row r="51" spans="1:18" ht="18" customHeight="1" x14ac:dyDescent="0.4">
      <c r="A51" s="46"/>
      <c r="B51" s="66" t="s">
        <v>54</v>
      </c>
      <c r="C51" s="95"/>
      <c r="D51" s="48"/>
      <c r="E51" s="83"/>
      <c r="F51" s="48"/>
      <c r="G51" s="48"/>
      <c r="H51" s="48"/>
      <c r="I51" s="48"/>
      <c r="J51" s="48"/>
      <c r="K51" s="48"/>
      <c r="L51" s="48"/>
      <c r="M51" s="48"/>
      <c r="N51" s="48"/>
      <c r="O51" s="48"/>
      <c r="P51" s="48"/>
      <c r="Q51" s="48"/>
      <c r="R51" s="48"/>
    </row>
    <row r="52" spans="1:18" ht="14.5" hidden="1" thickBot="1" x14ac:dyDescent="0.35">
      <c r="A52" s="46"/>
      <c r="B52" s="46" t="s">
        <v>55</v>
      </c>
      <c r="C52" s="95"/>
      <c r="D52" s="48"/>
      <c r="E52" s="83"/>
      <c r="F52" s="48"/>
      <c r="G52" s="83"/>
      <c r="H52" s="83"/>
      <c r="I52" s="48"/>
      <c r="J52" s="48"/>
      <c r="K52" s="48"/>
      <c r="L52" s="48"/>
      <c r="M52" s="48"/>
      <c r="N52" s="48"/>
      <c r="O52" s="48"/>
      <c r="P52" s="48"/>
      <c r="Q52" s="48"/>
      <c r="R52" s="48"/>
    </row>
    <row r="53" spans="1:18" ht="14.5" hidden="1" thickBot="1" x14ac:dyDescent="0.35">
      <c r="A53" s="46"/>
      <c r="B53" s="48" t="s">
        <v>56</v>
      </c>
      <c r="C53" s="105">
        <f>$C$43*$C$49*52</f>
        <v>0</v>
      </c>
      <c r="D53" s="81"/>
      <c r="E53" s="83"/>
      <c r="F53" s="48"/>
      <c r="G53" s="83"/>
      <c r="H53" s="83"/>
      <c r="I53" s="48"/>
      <c r="J53" s="48"/>
      <c r="K53" s="48"/>
      <c r="L53" s="48"/>
      <c r="M53" s="48"/>
      <c r="N53" s="48"/>
      <c r="O53" s="48"/>
      <c r="P53" s="48"/>
      <c r="Q53" s="48"/>
      <c r="R53" s="48"/>
    </row>
    <row r="54" spans="1:18" ht="15" hidden="1" thickBot="1" x14ac:dyDescent="0.4">
      <c r="A54" s="46"/>
      <c r="B54" s="48" t="s">
        <v>57</v>
      </c>
      <c r="C54" s="105" cm="1">
        <f t="array" ref="C54">IF(C36="Yes", MIN(C53,120%*14.63*C49*C45*52), (
  _xlfn.IFS(AND($C$47&lt;14.64,$C$21=100),(C32*C49*C45*C47*52),
         AND($C$47&gt;14.63,$C$21=100),(14.63*$C$45*C49*52*$C$32),
         AND($C$47&lt;14.64,$C$21=72),(MIN($C$21,$C$45*$C$49*2)*C32*C47*(52/2)),
         AND($C$47&gt;14.64,$C$21=72), ((MIN($C$21,$C$45*$C$49*2)*14.63*C32*26)))))</f>
        <v>0</v>
      </c>
      <c r="D54" s="84"/>
      <c r="E54" s="71" t="s">
        <v>58</v>
      </c>
      <c r="F54" s="48"/>
      <c r="G54" s="83"/>
      <c r="H54" s="83"/>
      <c r="I54" s="48"/>
      <c r="J54" s="48"/>
      <c r="K54" s="48"/>
      <c r="L54" s="48"/>
      <c r="M54" s="48"/>
      <c r="N54" s="48"/>
      <c r="O54" s="48"/>
      <c r="P54" s="48"/>
      <c r="Q54" s="48"/>
      <c r="R54" s="48"/>
    </row>
    <row r="55" spans="1:18" ht="14.5" hidden="1" thickBot="1" x14ac:dyDescent="0.35">
      <c r="A55" s="46"/>
      <c r="B55" s="67" t="s">
        <v>59</v>
      </c>
      <c r="C55" s="105">
        <f>SUM(C56:C57)</f>
        <v>0</v>
      </c>
      <c r="D55" s="81"/>
      <c r="E55" s="83"/>
      <c r="F55" s="48"/>
      <c r="G55" s="48"/>
      <c r="H55" s="48"/>
      <c r="I55" s="48"/>
      <c r="J55" s="83"/>
      <c r="K55" s="48"/>
      <c r="L55" s="48"/>
      <c r="M55" s="48"/>
      <c r="N55" s="48"/>
      <c r="O55" s="48"/>
      <c r="P55" s="48"/>
      <c r="Q55" s="48"/>
      <c r="R55" s="48"/>
    </row>
    <row r="56" spans="1:18" ht="14.5" hidden="1" thickBot="1" x14ac:dyDescent="0.35">
      <c r="A56" s="46"/>
      <c r="B56" s="68" t="s">
        <v>60</v>
      </c>
      <c r="C56" s="105">
        <f>IF(C36="Yes",0,
        IF(C32&gt;90%, MIN(C45,11)*MIN(C47,14.63)*C49*52*(1-C32), MIN(C45,11)*MIN(C47,14.63)*C49*52*10%))</f>
        <v>0</v>
      </c>
      <c r="D56" s="81"/>
      <c r="E56" s="83"/>
      <c r="F56" s="48"/>
      <c r="G56" s="48"/>
      <c r="H56" s="48"/>
      <c r="I56" s="48"/>
      <c r="J56" s="83"/>
      <c r="K56" s="48"/>
      <c r="L56" s="48"/>
      <c r="M56" s="48"/>
      <c r="N56" s="48"/>
      <c r="O56" s="48"/>
      <c r="P56" s="48"/>
      <c r="Q56" s="48"/>
      <c r="R56" s="48"/>
    </row>
    <row r="57" spans="1:18" ht="14.5" hidden="1" thickBot="1" x14ac:dyDescent="0.35">
      <c r="A57" s="46"/>
      <c r="B57" s="68" t="s">
        <v>61</v>
      </c>
      <c r="C57" s="105">
        <f>IF(C36="Yes",0, IF(AND(C49&gt;3,C21&lt;100),MAX(C49*MIN(C45,11)*2-C21,0)*C32*MIN(C47,14.63)*26,0))</f>
        <v>0</v>
      </c>
      <c r="D57" s="81"/>
      <c r="E57" s="83"/>
      <c r="F57" s="48"/>
      <c r="G57" s="48"/>
      <c r="H57" s="48"/>
      <c r="I57" s="48"/>
      <c r="J57" s="83"/>
      <c r="K57" s="48"/>
      <c r="L57" s="48"/>
      <c r="M57" s="48"/>
      <c r="N57" s="48"/>
      <c r="O57" s="48"/>
      <c r="P57" s="48"/>
      <c r="Q57" s="48"/>
      <c r="R57" s="48"/>
    </row>
    <row r="58" spans="1:18" ht="14.5" hidden="1" thickBot="1" x14ac:dyDescent="0.35">
      <c r="A58" s="46"/>
      <c r="B58" s="69" t="s">
        <v>62</v>
      </c>
      <c r="C58" s="105">
        <f>ROUND(C53-C54-C55,0)</f>
        <v>0</v>
      </c>
      <c r="D58" s="81"/>
      <c r="E58" s="83"/>
      <c r="F58" s="48"/>
      <c r="G58" s="48"/>
      <c r="H58" s="48"/>
      <c r="I58" s="48"/>
      <c r="J58" s="83"/>
      <c r="K58" s="48"/>
      <c r="L58" s="48"/>
      <c r="M58" s="48"/>
      <c r="N58" s="48"/>
      <c r="O58" s="48"/>
      <c r="P58" s="48"/>
      <c r="Q58" s="48"/>
      <c r="R58" s="48"/>
    </row>
    <row r="59" spans="1:18" ht="12" hidden="1" customHeight="1" x14ac:dyDescent="0.3">
      <c r="A59" s="46"/>
      <c r="B59" s="48"/>
      <c r="C59" s="48"/>
      <c r="D59" s="48"/>
      <c r="E59" s="48"/>
      <c r="F59" s="48"/>
      <c r="G59" s="85"/>
      <c r="H59" s="85"/>
      <c r="I59" s="48"/>
      <c r="J59" s="83"/>
      <c r="K59" s="48"/>
      <c r="L59" s="48"/>
      <c r="M59" s="48"/>
      <c r="N59" s="48"/>
      <c r="O59" s="48"/>
      <c r="P59" s="48"/>
      <c r="Q59" s="48"/>
      <c r="R59" s="48"/>
    </row>
    <row r="60" spans="1:18" ht="12" customHeight="1" thickBot="1" x14ac:dyDescent="0.35">
      <c r="A60" s="46"/>
      <c r="B60" s="48"/>
      <c r="C60" s="48"/>
      <c r="D60" s="48"/>
      <c r="E60" s="48"/>
      <c r="F60" s="48"/>
      <c r="G60" s="85"/>
      <c r="H60" s="85"/>
      <c r="I60" s="48"/>
      <c r="J60" s="83"/>
      <c r="K60" s="48"/>
      <c r="L60" s="48"/>
      <c r="M60" s="48"/>
      <c r="N60" s="48"/>
      <c r="O60" s="48"/>
      <c r="P60" s="48"/>
      <c r="Q60" s="48"/>
      <c r="R60" s="48"/>
    </row>
    <row r="61" spans="1:18" ht="16.5" customHeight="1" thickBot="1" x14ac:dyDescent="0.35">
      <c r="A61" s="46"/>
      <c r="B61" s="48" t="s">
        <v>63</v>
      </c>
      <c r="C61" s="99">
        <f>C53/4</f>
        <v>0</v>
      </c>
      <c r="D61" s="48"/>
      <c r="E61" s="48"/>
      <c r="F61" s="48"/>
      <c r="G61" s="85"/>
      <c r="H61" s="85"/>
      <c r="I61" s="48"/>
      <c r="J61" s="83"/>
      <c r="K61" s="48"/>
      <c r="L61" s="48"/>
      <c r="M61" s="48"/>
      <c r="N61" s="48"/>
      <c r="O61" s="48"/>
      <c r="P61" s="48"/>
      <c r="Q61" s="48"/>
      <c r="R61" s="48"/>
    </row>
    <row r="62" spans="1:18" ht="14.5" customHeight="1" thickBot="1" x14ac:dyDescent="0.35">
      <c r="A62" s="46"/>
      <c r="B62" s="48" t="s">
        <v>64</v>
      </c>
      <c r="C62" s="99">
        <f>C54/4</f>
        <v>0</v>
      </c>
      <c r="D62" s="48"/>
      <c r="E62" s="48"/>
      <c r="F62" s="48"/>
      <c r="G62" s="85"/>
      <c r="H62" s="85"/>
      <c r="I62" s="48"/>
      <c r="J62" s="83"/>
      <c r="K62" s="48"/>
      <c r="L62" s="48"/>
      <c r="M62" s="48"/>
      <c r="N62" s="48"/>
      <c r="O62" s="48"/>
      <c r="P62" s="48"/>
      <c r="Q62" s="48"/>
      <c r="R62" s="48"/>
    </row>
    <row r="63" spans="1:18" ht="14.5" customHeight="1" thickBot="1" x14ac:dyDescent="0.35">
      <c r="A63" s="46"/>
      <c r="B63" s="48" t="s">
        <v>65</v>
      </c>
      <c r="C63" s="99">
        <f>C55/4</f>
        <v>0</v>
      </c>
      <c r="D63" s="48"/>
      <c r="E63" s="48"/>
      <c r="F63" s="48"/>
      <c r="G63" s="85"/>
      <c r="H63" s="85"/>
      <c r="I63" s="48"/>
      <c r="J63" s="83"/>
      <c r="K63" s="48"/>
      <c r="L63" s="48"/>
      <c r="M63" s="48"/>
      <c r="N63" s="48"/>
      <c r="O63" s="48"/>
      <c r="P63" s="48"/>
      <c r="Q63" s="48"/>
      <c r="R63" s="48"/>
    </row>
    <row r="64" spans="1:18" ht="14.5" customHeight="1" thickBot="1" x14ac:dyDescent="0.35">
      <c r="A64" s="46"/>
      <c r="B64" s="70" t="s">
        <v>66</v>
      </c>
      <c r="C64" s="100">
        <f>ROUND(C61-C62-C63, 0)</f>
        <v>0</v>
      </c>
      <c r="D64" s="48"/>
      <c r="E64" s="48"/>
      <c r="F64" s="48"/>
      <c r="G64" s="85"/>
      <c r="H64" s="85"/>
      <c r="I64" s="48"/>
      <c r="J64" s="83"/>
      <c r="K64" s="48"/>
      <c r="L64" s="48"/>
      <c r="M64" s="48"/>
      <c r="N64" s="48"/>
      <c r="O64" s="48"/>
      <c r="P64" s="48"/>
      <c r="Q64" s="48"/>
      <c r="R64" s="48"/>
    </row>
    <row r="65" spans="1:18" ht="12" customHeight="1" thickBot="1" x14ac:dyDescent="0.35">
      <c r="A65" s="46"/>
      <c r="B65" s="48"/>
      <c r="C65" s="48"/>
      <c r="D65" s="48"/>
      <c r="E65" s="48"/>
      <c r="F65" s="48"/>
      <c r="G65" s="85"/>
      <c r="H65" s="85"/>
      <c r="I65" s="48"/>
      <c r="J65" s="83"/>
      <c r="K65" s="48"/>
      <c r="L65" s="48"/>
      <c r="M65" s="48"/>
      <c r="N65" s="48"/>
      <c r="O65" s="48"/>
      <c r="P65" s="48"/>
      <c r="Q65" s="48"/>
      <c r="R65" s="48"/>
    </row>
    <row r="66" spans="1:18" ht="14.5" thickBot="1" x14ac:dyDescent="0.35">
      <c r="A66" s="46"/>
      <c r="B66" s="48" t="s">
        <v>67</v>
      </c>
      <c r="C66" s="99">
        <f>C53/26</f>
        <v>0</v>
      </c>
      <c r="D66" s="81"/>
      <c r="E66" s="48"/>
      <c r="F66" s="48"/>
      <c r="G66" s="48"/>
      <c r="H66" s="48"/>
      <c r="I66" s="48"/>
      <c r="J66" s="48"/>
      <c r="K66" s="48"/>
      <c r="L66" s="48"/>
      <c r="M66" s="48"/>
      <c r="N66" s="48"/>
      <c r="O66" s="48"/>
      <c r="P66" s="48"/>
      <c r="Q66" s="48"/>
      <c r="R66" s="48"/>
    </row>
    <row r="67" spans="1:18" ht="14.5" thickBot="1" x14ac:dyDescent="0.35">
      <c r="A67" s="46"/>
      <c r="B67" s="48" t="s">
        <v>68</v>
      </c>
      <c r="C67" s="99">
        <f>C54/26</f>
        <v>0</v>
      </c>
      <c r="D67" s="81"/>
      <c r="E67" s="48"/>
      <c r="F67" s="48"/>
      <c r="G67" s="48"/>
      <c r="H67" s="48"/>
      <c r="I67" s="48"/>
      <c r="J67" s="48"/>
      <c r="K67" s="48"/>
      <c r="L67" s="48"/>
      <c r="M67" s="48"/>
      <c r="N67" s="48"/>
      <c r="O67" s="48"/>
      <c r="P67" s="48"/>
      <c r="Q67" s="48"/>
      <c r="R67" s="48"/>
    </row>
    <row r="68" spans="1:18" ht="14.5" thickBot="1" x14ac:dyDescent="0.35">
      <c r="A68" s="46"/>
      <c r="B68" s="48" t="s">
        <v>69</v>
      </c>
      <c r="C68" s="99">
        <f>C55/26</f>
        <v>0</v>
      </c>
      <c r="D68" s="81"/>
      <c r="E68" s="48"/>
      <c r="F68" s="48"/>
      <c r="G68" s="48"/>
      <c r="H68" s="48"/>
      <c r="I68" s="48"/>
      <c r="J68" s="48"/>
      <c r="K68" s="48"/>
      <c r="L68" s="48"/>
      <c r="M68" s="48"/>
      <c r="N68" s="48"/>
      <c r="O68" s="48"/>
      <c r="P68" s="48"/>
      <c r="Q68" s="48"/>
      <c r="R68" s="48"/>
    </row>
    <row r="69" spans="1:18" ht="14.5" hidden="1" thickBot="1" x14ac:dyDescent="0.35">
      <c r="A69" s="46"/>
      <c r="B69" s="48"/>
      <c r="C69" s="101"/>
      <c r="D69" s="81"/>
      <c r="E69" s="48"/>
      <c r="F69" s="48"/>
      <c r="G69" s="48"/>
      <c r="H69" s="48"/>
      <c r="I69" s="48"/>
      <c r="J69" s="48"/>
      <c r="K69" s="48"/>
      <c r="L69" s="48"/>
      <c r="M69" s="48"/>
      <c r="N69" s="48"/>
      <c r="O69" s="48"/>
      <c r="P69" s="48"/>
      <c r="Q69" s="48"/>
      <c r="R69" s="48"/>
    </row>
    <row r="70" spans="1:18" ht="17.149999999999999" customHeight="1" thickBot="1" x14ac:dyDescent="0.35">
      <c r="A70" s="46"/>
      <c r="B70" s="70" t="s">
        <v>70</v>
      </c>
      <c r="C70" s="100">
        <f>ROUND(C66-C67-C68, 0)</f>
        <v>0</v>
      </c>
      <c r="D70" s="81"/>
      <c r="E70" s="48"/>
      <c r="F70" s="48"/>
      <c r="G70" s="48"/>
      <c r="H70" s="48"/>
      <c r="I70" s="48"/>
      <c r="J70" s="48"/>
      <c r="K70" s="48"/>
      <c r="L70" s="48"/>
      <c r="M70" s="48"/>
      <c r="N70" s="48"/>
      <c r="O70" s="48"/>
      <c r="P70" s="48"/>
      <c r="Q70" s="48"/>
      <c r="R70" s="48"/>
    </row>
    <row r="71" spans="1:18" ht="14.5" thickBot="1" x14ac:dyDescent="0.35">
      <c r="A71" s="46"/>
      <c r="B71" s="46"/>
      <c r="C71" s="74"/>
      <c r="D71" s="48"/>
      <c r="E71" s="48"/>
      <c r="F71" s="48"/>
      <c r="G71" s="48"/>
      <c r="H71" s="48"/>
      <c r="I71" s="83"/>
      <c r="J71" s="48"/>
      <c r="K71" s="48"/>
      <c r="L71" s="48"/>
      <c r="M71" s="48"/>
      <c r="N71" s="48"/>
      <c r="O71" s="48"/>
      <c r="P71" s="48"/>
      <c r="Q71" s="48"/>
      <c r="R71" s="48"/>
    </row>
    <row r="72" spans="1:18" ht="14.5" hidden="1" thickBot="1" x14ac:dyDescent="0.35">
      <c r="A72" s="46"/>
      <c r="B72" s="69" t="s">
        <v>71</v>
      </c>
      <c r="C72" s="102">
        <f>C68/(C49*2)</f>
        <v>0</v>
      </c>
      <c r="D72" s="81"/>
      <c r="E72" s="83"/>
      <c r="F72" s="48"/>
      <c r="G72" s="48"/>
      <c r="H72" s="48"/>
      <c r="I72" s="48"/>
      <c r="J72" s="48"/>
      <c r="K72" s="48"/>
      <c r="L72" s="48"/>
      <c r="M72" s="48"/>
      <c r="N72" s="48"/>
      <c r="O72" s="48"/>
      <c r="P72" s="48"/>
      <c r="Q72" s="48"/>
      <c r="R72" s="48"/>
    </row>
    <row r="73" spans="1:18" ht="17.149999999999999" customHeight="1" thickBot="1" x14ac:dyDescent="0.35">
      <c r="A73" s="46"/>
      <c r="B73" s="65" t="s">
        <v>72</v>
      </c>
      <c r="C73" s="100">
        <f>C70/(C49*2)</f>
        <v>0</v>
      </c>
      <c r="D73" s="81"/>
      <c r="E73" s="48"/>
      <c r="F73" s="48"/>
      <c r="G73" s="48"/>
      <c r="H73" s="48"/>
      <c r="I73" s="48"/>
      <c r="J73" s="48"/>
      <c r="K73" s="48"/>
      <c r="L73" s="48"/>
      <c r="M73" s="48"/>
      <c r="N73" s="48"/>
      <c r="O73" s="48"/>
      <c r="P73" s="48"/>
      <c r="Q73" s="48"/>
      <c r="R73" s="48"/>
    </row>
    <row r="74" spans="1:18" x14ac:dyDescent="0.3">
      <c r="A74" s="46"/>
      <c r="B74" s="48"/>
      <c r="C74" s="74"/>
      <c r="D74" s="48"/>
      <c r="E74" s="48"/>
      <c r="F74" s="48"/>
      <c r="G74" s="48"/>
      <c r="H74" s="48"/>
      <c r="I74" s="48"/>
      <c r="J74" s="48"/>
      <c r="K74" s="48"/>
      <c r="L74" s="48"/>
      <c r="M74" s="48"/>
      <c r="N74" s="48"/>
      <c r="O74" s="48"/>
      <c r="P74" s="48"/>
      <c r="Q74" s="48"/>
      <c r="R74" s="48"/>
    </row>
    <row r="75" spans="1:18" hidden="1" x14ac:dyDescent="0.3">
      <c r="A75" s="46"/>
      <c r="B75" s="48"/>
      <c r="C75" s="74"/>
      <c r="D75" s="48"/>
      <c r="E75" s="48"/>
      <c r="F75" s="48"/>
      <c r="G75" s="48"/>
      <c r="H75" s="48"/>
      <c r="I75" s="48"/>
      <c r="J75" s="48"/>
      <c r="K75" s="48"/>
      <c r="L75" s="48"/>
      <c r="M75" s="48"/>
      <c r="N75" s="48"/>
      <c r="O75" s="48"/>
      <c r="P75" s="48"/>
      <c r="Q75" s="48"/>
      <c r="R75" s="48"/>
    </row>
    <row r="76" spans="1:18" ht="18" hidden="1" x14ac:dyDescent="0.4">
      <c r="A76" s="46"/>
      <c r="B76" s="52" t="s">
        <v>73</v>
      </c>
      <c r="C76" s="74"/>
      <c r="D76" s="48"/>
      <c r="E76" s="48"/>
      <c r="F76" s="48"/>
      <c r="G76" s="48"/>
      <c r="H76" s="48"/>
      <c r="I76" s="48"/>
      <c r="J76" s="48"/>
      <c r="K76" s="48"/>
      <c r="L76" s="48"/>
      <c r="M76" s="48"/>
      <c r="N76" s="48"/>
      <c r="O76" s="48"/>
      <c r="P76" s="48"/>
      <c r="Q76" s="48"/>
      <c r="R76" s="48"/>
    </row>
    <row r="77" spans="1:18" hidden="1" x14ac:dyDescent="0.3">
      <c r="A77" s="46"/>
      <c r="B77" s="48"/>
      <c r="C77" s="74"/>
      <c r="D77" s="48"/>
      <c r="E77" s="48"/>
      <c r="F77" s="48"/>
      <c r="G77" s="48"/>
      <c r="H77" s="48"/>
      <c r="I77" s="48"/>
      <c r="J77" s="48"/>
      <c r="K77" s="48"/>
      <c r="L77" s="48"/>
      <c r="M77" s="48"/>
      <c r="N77" s="48"/>
      <c r="O77" s="48"/>
      <c r="P77" s="48"/>
      <c r="Q77" s="48"/>
      <c r="R77" s="48"/>
    </row>
    <row r="78" spans="1:18" ht="14.5" hidden="1" x14ac:dyDescent="0.35">
      <c r="A78" s="46"/>
      <c r="B78" s="71" t="s">
        <v>74</v>
      </c>
      <c r="C78" s="74"/>
      <c r="D78" s="48"/>
      <c r="E78" s="48"/>
      <c r="F78" s="48"/>
      <c r="G78" s="48"/>
      <c r="H78" s="48"/>
      <c r="I78" s="48"/>
      <c r="J78" s="48"/>
      <c r="K78" s="48"/>
      <c r="L78" s="48"/>
      <c r="M78" s="48"/>
      <c r="N78" s="48"/>
      <c r="O78" s="48"/>
      <c r="P78" s="48"/>
      <c r="Q78" s="48"/>
      <c r="R78" s="48"/>
    </row>
    <row r="79" spans="1:18" hidden="1" x14ac:dyDescent="0.3">
      <c r="A79" s="46"/>
      <c r="B79" s="48"/>
      <c r="C79" s="74"/>
      <c r="D79" s="48"/>
      <c r="E79" s="48"/>
      <c r="F79" s="48"/>
      <c r="G79" s="48"/>
      <c r="H79" s="48"/>
      <c r="I79" s="48"/>
      <c r="J79" s="48"/>
      <c r="K79" s="48"/>
      <c r="L79" s="48"/>
      <c r="M79" s="48"/>
      <c r="N79" s="48"/>
      <c r="O79" s="48"/>
      <c r="P79" s="48"/>
      <c r="Q79" s="48"/>
      <c r="R79" s="48"/>
    </row>
    <row r="80" spans="1:18" ht="336" hidden="1" x14ac:dyDescent="0.3">
      <c r="A80" s="46"/>
      <c r="B80" s="69" t="s">
        <v>30</v>
      </c>
      <c r="C80" s="69" t="s">
        <v>32</v>
      </c>
      <c r="D80" s="69" t="s">
        <v>75</v>
      </c>
      <c r="E80" s="86" t="s">
        <v>34</v>
      </c>
      <c r="F80" s="69" t="s">
        <v>35</v>
      </c>
      <c r="G80" s="69" t="s">
        <v>40</v>
      </c>
      <c r="H80" s="87" t="s">
        <v>42</v>
      </c>
      <c r="I80" s="69" t="s">
        <v>37</v>
      </c>
      <c r="J80" s="88" t="s">
        <v>76</v>
      </c>
      <c r="K80" s="54" t="s">
        <v>48</v>
      </c>
      <c r="L80" s="88" t="s">
        <v>77</v>
      </c>
      <c r="M80" s="54" t="s">
        <v>59</v>
      </c>
      <c r="N80" s="48"/>
      <c r="O80" s="48"/>
      <c r="P80" s="48"/>
      <c r="Q80" s="48"/>
      <c r="R80" s="48"/>
    </row>
    <row r="81" spans="1:18" ht="14.5" hidden="1" thickBot="1" x14ac:dyDescent="0.35">
      <c r="A81" s="46"/>
      <c r="B81" s="72" t="str">
        <f>C27</f>
        <v>Yes</v>
      </c>
      <c r="C81" s="103" t="str">
        <f>C27</f>
        <v>Yes</v>
      </c>
      <c r="D81" s="72">
        <f>C21</f>
        <v>72</v>
      </c>
      <c r="E81" s="89">
        <f>C30</f>
        <v>0</v>
      </c>
      <c r="F81" s="90">
        <f>C32</f>
        <v>0.9</v>
      </c>
      <c r="G81" s="72" t="str">
        <f>C36</f>
        <v>No</v>
      </c>
      <c r="H81" s="91" t="str">
        <f>C38</f>
        <v>No</v>
      </c>
      <c r="I81" s="91" t="str">
        <f>C34</f>
        <v>Yes</v>
      </c>
      <c r="J81" s="92">
        <f>C43</f>
        <v>0</v>
      </c>
      <c r="K81" s="72">
        <f>C45</f>
        <v>0</v>
      </c>
      <c r="L81" s="72">
        <f>C49</f>
        <v>4</v>
      </c>
      <c r="M81" s="93">
        <f>C55</f>
        <v>0</v>
      </c>
      <c r="N81" s="48"/>
      <c r="O81" s="48"/>
      <c r="P81" s="48"/>
      <c r="Q81" s="48"/>
      <c r="R81" s="48"/>
    </row>
    <row r="82" spans="1:18" x14ac:dyDescent="0.3">
      <c r="A82" s="46"/>
      <c r="B82" s="73"/>
      <c r="C82" s="74"/>
      <c r="D82" s="48"/>
      <c r="E82" s="48"/>
      <c r="F82" s="48"/>
      <c r="G82" s="48"/>
      <c r="H82" s="48"/>
      <c r="I82" s="48"/>
      <c r="J82" s="48"/>
      <c r="K82" s="48"/>
      <c r="L82" s="48"/>
      <c r="M82" s="48"/>
      <c r="N82" s="48"/>
      <c r="O82" s="48"/>
      <c r="P82" s="48"/>
      <c r="Q82" s="48"/>
      <c r="R82" s="48"/>
    </row>
    <row r="83" spans="1:18" x14ac:dyDescent="0.3">
      <c r="A83" s="46"/>
      <c r="B83" s="74"/>
      <c r="C83" s="74"/>
      <c r="D83" s="48"/>
      <c r="E83" s="48"/>
      <c r="F83" s="48"/>
      <c r="G83" s="48"/>
      <c r="H83" s="48"/>
      <c r="I83" s="48"/>
      <c r="J83" s="48"/>
      <c r="K83" s="48"/>
      <c r="L83" s="48"/>
      <c r="M83" s="48"/>
      <c r="N83" s="48"/>
      <c r="O83" s="48"/>
      <c r="P83" s="48"/>
      <c r="Q83" s="48"/>
      <c r="R83" s="48"/>
    </row>
    <row r="84" spans="1:18" x14ac:dyDescent="0.3">
      <c r="A84" s="46"/>
      <c r="B84" s="48"/>
      <c r="C84" s="74"/>
      <c r="D84" s="48"/>
      <c r="E84" s="48"/>
      <c r="F84" s="48"/>
      <c r="G84" s="48"/>
      <c r="H84" s="48"/>
      <c r="I84" s="48"/>
      <c r="J84" s="48"/>
      <c r="K84" s="48"/>
      <c r="L84" s="48"/>
      <c r="M84" s="48"/>
      <c r="N84" s="48"/>
      <c r="O84" s="48"/>
      <c r="P84" s="48"/>
      <c r="Q84" s="48"/>
      <c r="R84" s="48"/>
    </row>
    <row r="85" spans="1:18" x14ac:dyDescent="0.3">
      <c r="A85" s="46"/>
      <c r="B85" s="67"/>
      <c r="C85" s="74"/>
      <c r="D85" s="48"/>
      <c r="E85" s="48"/>
      <c r="F85" s="48"/>
      <c r="G85" s="48"/>
      <c r="H85" s="48"/>
      <c r="I85" s="48"/>
      <c r="J85" s="48"/>
      <c r="K85" s="48"/>
      <c r="L85" s="48"/>
      <c r="M85" s="48"/>
      <c r="N85" s="48"/>
      <c r="O85" s="48"/>
      <c r="P85" s="48"/>
      <c r="Q85" s="48"/>
      <c r="R85" s="48"/>
    </row>
    <row r="86" spans="1:18" x14ac:dyDescent="0.3">
      <c r="A86" s="46"/>
      <c r="B86" s="67"/>
      <c r="C86" s="104"/>
      <c r="D86" s="48"/>
      <c r="E86" s="48"/>
      <c r="F86" s="48"/>
      <c r="G86" s="48"/>
      <c r="H86" s="48"/>
      <c r="I86" s="48"/>
      <c r="J86" s="48"/>
      <c r="K86" s="48"/>
      <c r="L86" s="48"/>
      <c r="M86" s="48"/>
      <c r="N86" s="48"/>
      <c r="O86" s="48"/>
      <c r="P86" s="48"/>
      <c r="Q86" s="48"/>
      <c r="R86" s="48"/>
    </row>
    <row r="87" spans="1:18" x14ac:dyDescent="0.3">
      <c r="A87" s="46"/>
      <c r="B87" s="48"/>
      <c r="C87" s="74"/>
      <c r="D87" s="48"/>
      <c r="E87" s="48"/>
      <c r="F87" s="48"/>
      <c r="G87" s="48"/>
      <c r="H87" s="48"/>
      <c r="I87" s="48"/>
      <c r="J87" s="48"/>
      <c r="K87" s="48"/>
      <c r="L87" s="48"/>
      <c r="M87" s="48"/>
      <c r="N87" s="48"/>
      <c r="O87" s="48"/>
      <c r="P87" s="48"/>
      <c r="Q87" s="48"/>
      <c r="R87" s="48"/>
    </row>
    <row r="88" spans="1:18" x14ac:dyDescent="0.3"/>
    <row r="89" spans="1:18" x14ac:dyDescent="0.3">
      <c r="B89" s="32"/>
      <c r="C89" s="31"/>
    </row>
    <row r="90" spans="1:18" x14ac:dyDescent="0.3">
      <c r="B90" s="32"/>
      <c r="C90" s="31"/>
    </row>
    <row r="91" spans="1:18" x14ac:dyDescent="0.3">
      <c r="C91" s="31"/>
    </row>
    <row r="92" spans="1:18" x14ac:dyDescent="0.3">
      <c r="C92" s="31"/>
    </row>
    <row r="93" spans="1:18" x14ac:dyDescent="0.3">
      <c r="B93" s="35"/>
      <c r="C93" s="31"/>
    </row>
    <row r="94" spans="1:18" x14ac:dyDescent="0.3">
      <c r="B94" s="35"/>
      <c r="C94" s="31"/>
    </row>
    <row r="95" spans="1:18" x14ac:dyDescent="0.3">
      <c r="B95" s="32"/>
      <c r="C95" s="31"/>
    </row>
    <row r="96" spans="1:18" x14ac:dyDescent="0.3">
      <c r="B96" s="32"/>
      <c r="C96" s="31"/>
    </row>
    <row r="97" spans="2:3" x14ac:dyDescent="0.3">
      <c r="C97" s="31"/>
    </row>
    <row r="98" spans="2:3" x14ac:dyDescent="0.3">
      <c r="C98" s="31"/>
    </row>
    <row r="99" spans="2:3" x14ac:dyDescent="0.3">
      <c r="C99" s="31"/>
    </row>
    <row r="100" spans="2:3" x14ac:dyDescent="0.3">
      <c r="C100" s="31"/>
    </row>
    <row r="101" spans="2:3" x14ac:dyDescent="0.3">
      <c r="C101" s="31"/>
    </row>
    <row r="102" spans="2:3" x14ac:dyDescent="0.3">
      <c r="B102" s="45"/>
      <c r="C102" s="31"/>
    </row>
    <row r="103" spans="2:3" x14ac:dyDescent="0.3">
      <c r="B103" s="45"/>
      <c r="C103" s="31"/>
    </row>
    <row r="104" spans="2:3" x14ac:dyDescent="0.3">
      <c r="B104" s="45"/>
      <c r="C104" s="31"/>
    </row>
    <row r="105" spans="2:3" x14ac:dyDescent="0.3">
      <c r="C105" s="31"/>
    </row>
    <row r="106" spans="2:3" x14ac:dyDescent="0.3">
      <c r="C106" s="31"/>
    </row>
    <row r="107" spans="2:3" x14ac:dyDescent="0.3">
      <c r="C107" s="31"/>
    </row>
    <row r="108" spans="2:3" x14ac:dyDescent="0.3">
      <c r="C108" s="31"/>
    </row>
    <row r="109" spans="2:3" x14ac:dyDescent="0.3">
      <c r="C109" s="31"/>
    </row>
    <row r="110" spans="2:3" x14ac:dyDescent="0.3"/>
    <row r="111" spans="2:3" x14ac:dyDescent="0.3"/>
    <row r="112" spans="2:3" x14ac:dyDescent="0.3"/>
    <row r="113" spans="2:18" x14ac:dyDescent="0.3"/>
    <row r="114" spans="2:18" x14ac:dyDescent="0.3"/>
    <row r="115" spans="2:18" x14ac:dyDescent="0.3"/>
    <row r="116" spans="2:18" x14ac:dyDescent="0.3"/>
    <row r="117" spans="2:18" s="27" customFormat="1" x14ac:dyDescent="0.3">
      <c r="B117" s="31"/>
      <c r="C117" s="32"/>
      <c r="D117" s="31"/>
      <c r="E117" s="31"/>
      <c r="F117" s="31"/>
      <c r="G117" s="31"/>
      <c r="H117" s="31"/>
      <c r="I117" s="31"/>
      <c r="J117" s="31"/>
      <c r="K117" s="31"/>
      <c r="L117" s="31"/>
      <c r="M117" s="31"/>
      <c r="N117" s="31"/>
      <c r="O117" s="31"/>
      <c r="P117" s="31"/>
      <c r="Q117" s="31"/>
      <c r="R117" s="31"/>
    </row>
    <row r="118" spans="2:18" s="27" customFormat="1" x14ac:dyDescent="0.3">
      <c r="B118" s="31"/>
      <c r="C118" s="32"/>
      <c r="D118" s="31"/>
      <c r="E118" s="31"/>
      <c r="F118" s="31"/>
      <c r="G118" s="31"/>
      <c r="H118" s="31"/>
      <c r="I118" s="31"/>
      <c r="J118" s="31"/>
      <c r="K118" s="31"/>
      <c r="L118" s="31"/>
      <c r="M118" s="31"/>
      <c r="N118" s="31"/>
      <c r="O118" s="31"/>
      <c r="P118" s="31"/>
      <c r="Q118" s="31"/>
      <c r="R118" s="31"/>
    </row>
    <row r="119" spans="2:18" s="27" customFormat="1" x14ac:dyDescent="0.3">
      <c r="B119" s="31"/>
      <c r="C119" s="32"/>
      <c r="D119" s="31"/>
      <c r="E119" s="31"/>
      <c r="F119" s="31"/>
      <c r="G119" s="31"/>
      <c r="H119" s="31"/>
      <c r="I119" s="31"/>
      <c r="J119" s="31"/>
      <c r="K119" s="31"/>
      <c r="L119" s="31"/>
      <c r="M119" s="31"/>
      <c r="N119" s="31"/>
      <c r="O119" s="31"/>
      <c r="P119" s="31"/>
      <c r="Q119" s="31"/>
      <c r="R119" s="31"/>
    </row>
    <row r="120" spans="2:18" s="27" customFormat="1" x14ac:dyDescent="0.3">
      <c r="B120" s="31"/>
      <c r="C120" s="32"/>
      <c r="D120" s="31"/>
      <c r="E120" s="31"/>
      <c r="F120" s="31"/>
      <c r="G120" s="31"/>
      <c r="H120" s="31"/>
      <c r="I120" s="31"/>
      <c r="J120" s="31"/>
      <c r="K120" s="31"/>
      <c r="L120" s="31"/>
      <c r="M120" s="31"/>
      <c r="N120" s="31"/>
      <c r="O120" s="31"/>
      <c r="P120" s="31"/>
      <c r="Q120" s="31"/>
      <c r="R120" s="31"/>
    </row>
    <row r="121" spans="2:18" s="27" customFormat="1" x14ac:dyDescent="0.3">
      <c r="B121" s="31"/>
      <c r="C121" s="32"/>
      <c r="D121" s="31"/>
      <c r="E121" s="31"/>
      <c r="F121" s="31"/>
      <c r="G121" s="31"/>
      <c r="H121" s="31"/>
      <c r="I121" s="31"/>
      <c r="J121" s="31"/>
      <c r="K121" s="31"/>
      <c r="L121" s="31"/>
      <c r="M121" s="31"/>
      <c r="N121" s="31"/>
      <c r="O121" s="31"/>
      <c r="P121" s="31"/>
      <c r="Q121" s="31"/>
      <c r="R121" s="31"/>
    </row>
    <row r="122" spans="2:18" s="27" customFormat="1" x14ac:dyDescent="0.3">
      <c r="B122" s="31"/>
      <c r="C122" s="32"/>
      <c r="D122" s="31"/>
      <c r="E122" s="31"/>
      <c r="F122" s="31"/>
      <c r="G122" s="31"/>
      <c r="H122" s="31"/>
      <c r="I122" s="31"/>
      <c r="J122" s="31"/>
      <c r="K122" s="31"/>
      <c r="L122" s="31"/>
      <c r="M122" s="31"/>
      <c r="N122" s="31"/>
      <c r="O122" s="31"/>
      <c r="P122" s="31"/>
      <c r="Q122" s="31"/>
      <c r="R122" s="31"/>
    </row>
    <row r="123" spans="2:18" s="27" customFormat="1" x14ac:dyDescent="0.3">
      <c r="B123" s="31"/>
      <c r="C123" s="32"/>
      <c r="D123" s="31"/>
      <c r="E123" s="31"/>
      <c r="F123" s="31"/>
      <c r="G123" s="31"/>
      <c r="H123" s="31"/>
      <c r="I123" s="31"/>
      <c r="J123" s="31"/>
      <c r="K123" s="31"/>
      <c r="L123" s="31"/>
      <c r="M123" s="31"/>
      <c r="N123" s="31"/>
      <c r="O123" s="31"/>
      <c r="P123" s="31"/>
      <c r="Q123" s="31"/>
      <c r="R123" s="31"/>
    </row>
    <row r="124" spans="2:18" s="27" customFormat="1" x14ac:dyDescent="0.3">
      <c r="B124" s="31"/>
      <c r="C124" s="32"/>
      <c r="D124" s="31"/>
      <c r="E124" s="31"/>
      <c r="F124" s="31"/>
      <c r="G124" s="31"/>
      <c r="H124" s="31"/>
      <c r="I124" s="31"/>
      <c r="J124" s="31"/>
      <c r="K124" s="31"/>
      <c r="L124" s="31"/>
      <c r="M124" s="31"/>
      <c r="N124" s="31"/>
      <c r="O124" s="31"/>
      <c r="P124" s="31"/>
      <c r="Q124" s="31"/>
      <c r="R124" s="31"/>
    </row>
    <row r="125" spans="2:18" s="27" customFormat="1" x14ac:dyDescent="0.3">
      <c r="B125" s="31"/>
      <c r="C125" s="32"/>
      <c r="D125" s="31"/>
      <c r="E125" s="31"/>
      <c r="F125" s="31"/>
      <c r="G125" s="31"/>
      <c r="H125" s="31"/>
      <c r="I125" s="31"/>
      <c r="J125" s="31"/>
      <c r="K125" s="31"/>
      <c r="L125" s="31"/>
      <c r="M125" s="31"/>
      <c r="N125" s="31"/>
      <c r="O125" s="31"/>
      <c r="P125" s="31"/>
      <c r="Q125" s="31"/>
      <c r="R125" s="31"/>
    </row>
    <row r="126" spans="2:18" s="27" customFormat="1" x14ac:dyDescent="0.3">
      <c r="B126" s="31"/>
      <c r="C126" s="32"/>
      <c r="D126" s="31"/>
      <c r="E126" s="31"/>
      <c r="F126" s="31"/>
      <c r="G126" s="31"/>
      <c r="H126" s="31"/>
      <c r="I126" s="31"/>
      <c r="J126" s="31"/>
      <c r="K126" s="31"/>
      <c r="L126" s="31"/>
      <c r="M126" s="31"/>
      <c r="N126" s="31"/>
      <c r="O126" s="31"/>
      <c r="P126" s="31"/>
      <c r="Q126" s="31"/>
      <c r="R126" s="31"/>
    </row>
    <row r="127" spans="2:18" s="27" customFormat="1" x14ac:dyDescent="0.3">
      <c r="B127" s="31"/>
      <c r="C127" s="32"/>
      <c r="D127" s="31"/>
      <c r="E127" s="31"/>
      <c r="F127" s="31"/>
      <c r="G127" s="31"/>
      <c r="H127" s="31"/>
      <c r="I127" s="31"/>
      <c r="J127" s="31"/>
      <c r="K127" s="31"/>
      <c r="L127" s="31"/>
      <c r="M127" s="31"/>
      <c r="N127" s="31"/>
      <c r="O127" s="31"/>
      <c r="P127" s="31"/>
      <c r="Q127" s="31"/>
      <c r="R127" s="31"/>
    </row>
    <row r="128" spans="2:18" s="27" customFormat="1" x14ac:dyDescent="0.3">
      <c r="B128" s="31"/>
      <c r="C128" s="32"/>
      <c r="D128" s="31"/>
      <c r="E128" s="31"/>
      <c r="F128" s="31"/>
      <c r="G128" s="31"/>
      <c r="H128" s="31"/>
      <c r="I128" s="31"/>
      <c r="J128" s="31"/>
      <c r="K128" s="31"/>
      <c r="L128" s="31"/>
      <c r="M128" s="31"/>
      <c r="N128" s="31"/>
      <c r="O128" s="31"/>
      <c r="P128" s="31"/>
      <c r="Q128" s="31"/>
      <c r="R128" s="31"/>
    </row>
    <row r="129" x14ac:dyDescent="0.3"/>
    <row r="130" x14ac:dyDescent="0.3"/>
  </sheetData>
  <sheetProtection sheet="1" objects="1" scenarios="1"/>
  <mergeCells count="3">
    <mergeCell ref="E21:P21"/>
    <mergeCell ref="E32:P32"/>
    <mergeCell ref="E36:R36"/>
  </mergeCells>
  <conditionalFormatting sqref="A25:B25 E25:N25">
    <cfRule type="expression" dxfId="41" priority="4">
      <formula>$C$23="No"</formula>
    </cfRule>
  </conditionalFormatting>
  <conditionalFormatting sqref="A27:B27 A30:B30">
    <cfRule type="expression" dxfId="40" priority="2">
      <formula>$C$23="Yes"</formula>
    </cfRule>
  </conditionalFormatting>
  <conditionalFormatting sqref="A25:N25">
    <cfRule type="expression" dxfId="39" priority="5">
      <formula>$C$23="No"</formula>
    </cfRule>
  </conditionalFormatting>
  <conditionalFormatting sqref="A27:P30">
    <cfRule type="expression" dxfId="38" priority="6">
      <formula>$C$23="yes"</formula>
    </cfRule>
  </conditionalFormatting>
  <conditionalFormatting sqref="B29">
    <cfRule type="expression" dxfId="37" priority="12">
      <formula>$C$27="Yes"</formula>
    </cfRule>
  </conditionalFormatting>
  <conditionalFormatting sqref="B38">
    <cfRule type="expression" dxfId="36" priority="10">
      <formula>$C$36="Yes"</formula>
    </cfRule>
  </conditionalFormatting>
  <conditionalFormatting sqref="C25">
    <cfRule type="expression" dxfId="35" priority="3">
      <formula>$C$23="No"</formula>
    </cfRule>
  </conditionalFormatting>
  <conditionalFormatting sqref="C27 C30">
    <cfRule type="expression" dxfId="34" priority="1">
      <formula>$C$23="Yes"</formula>
    </cfRule>
  </conditionalFormatting>
  <conditionalFormatting sqref="C29">
    <cfRule type="expression" dxfId="33" priority="13">
      <formula>$C$27="Yes"</formula>
    </cfRule>
  </conditionalFormatting>
  <conditionalFormatting sqref="C34">
    <cfRule type="expression" dxfId="32" priority="19">
      <formula>$C$34="Yes"</formula>
    </cfRule>
    <cfRule type="expression" dxfId="31" priority="20">
      <formula>$C$34="No"</formula>
    </cfRule>
  </conditionalFormatting>
  <conditionalFormatting sqref="C38">
    <cfRule type="expression" dxfId="30" priority="7">
      <formula>$C$36="Yes"</formula>
    </cfRule>
  </conditionalFormatting>
  <conditionalFormatting sqref="E15">
    <cfRule type="expression" dxfId="29" priority="16">
      <formula>$C$15="Yes"</formula>
    </cfRule>
    <cfRule type="expression" dxfId="28" priority="17">
      <formula>$C$17="No"</formula>
    </cfRule>
  </conditionalFormatting>
  <conditionalFormatting sqref="E17">
    <cfRule type="expression" dxfId="27" priority="18">
      <formula>$C$17="Yes"</formula>
    </cfRule>
  </conditionalFormatting>
  <conditionalFormatting sqref="E19">
    <cfRule type="expression" dxfId="26" priority="15">
      <formula>$C$19="No"</formula>
    </cfRule>
  </conditionalFormatting>
  <conditionalFormatting sqref="E27:E28">
    <cfRule type="expression" dxfId="25" priority="14">
      <formula>$C$27="Yes"</formula>
    </cfRule>
  </conditionalFormatting>
  <conditionalFormatting sqref="E30">
    <cfRule type="expression" dxfId="24" priority="11">
      <formula>$C$30&gt;133280</formula>
    </cfRule>
  </conditionalFormatting>
  <conditionalFormatting sqref="E34">
    <cfRule type="expression" dxfId="23" priority="8">
      <formula>$C$34="No"</formula>
    </cfRule>
  </conditionalFormatting>
  <conditionalFormatting sqref="E38">
    <cfRule type="expression" dxfId="22" priority="9">
      <formula>$C$38="Yes"</formula>
    </cfRule>
  </conditionalFormatting>
  <hyperlinks>
    <hyperlink ref="C7" location="'Preschool Plus Fee Relief'!C30" display="here" xr:uid="{30C703E9-22A0-4660-806D-D58C7ADDDF98}"/>
  </hyperlinks>
  <pageMargins left="0.7" right="0.7" top="0.75" bottom="0.75" header="0.3" footer="0.3"/>
  <headerFooter>
    <oddHeader>&amp;C&amp;"Arial"&amp;12&amp;KA80000 OFFICIAL&amp;1#_x000D_</oddHeader>
  </headerFooter>
  <ignoredErrors>
    <ignoredError sqref="A15:A59" numberStoredAsText="1"/>
  </ignoredErrors>
  <extLst>
    <ext xmlns:x14="http://schemas.microsoft.com/office/spreadsheetml/2009/9/main" uri="{CCE6A557-97BC-4b89-ADB6-D9C93CAAB3DF}">
      <x14:dataValidations xmlns:xm="http://schemas.microsoft.com/office/excel/2006/main" count="4">
        <x14:dataValidation type="list" allowBlank="1" showInputMessage="1" showErrorMessage="1" xr:uid="{634B8028-3A3C-4563-83B9-FD81FC941817}">
          <x14:formula1>
            <xm:f>Lists!$A$3:$A$4</xm:f>
          </x14:formula1>
          <xm:sqref>C17 C15 C19 C27:C29 B81:C81 C23</xm:sqref>
        </x14:dataValidation>
        <x14:dataValidation type="list" allowBlank="1" showInputMessage="1" showErrorMessage="1" xr:uid="{5E257B69-2B87-4CF5-BC6E-C2C228C06866}">
          <x14:formula1>
            <xm:f>Lists!$C$3:$C$4</xm:f>
          </x14:formula1>
          <xm:sqref>G81 C36 C38</xm:sqref>
        </x14:dataValidation>
        <x14:dataValidation type="list" allowBlank="1" showInputMessage="1" showErrorMessage="1" xr:uid="{E4BDA225-2093-40DA-9B6B-0A81F622152B}">
          <x14:formula1>
            <xm:f>Lists!$B$3:$B$4</xm:f>
          </x14:formula1>
          <xm:sqref>C21:C22 D81</xm:sqref>
        </x14:dataValidation>
        <x14:dataValidation type="list" allowBlank="1" showInputMessage="1" showErrorMessage="1" xr:uid="{22A21A14-34DA-454A-B6AF-8973BB06776A}">
          <x14:formula1>
            <xm:f>Lists!$H$3:$H$4</xm:f>
          </x14:formula1>
          <xm:sqref>C49 L81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B26E1B9403DAE41A84039AB88850411" ma:contentTypeVersion="27" ma:contentTypeDescription="Create a new document." ma:contentTypeScope="" ma:versionID="814a4afcf1bd118f06d240f3ac24ddad">
  <xsd:schema xmlns:xsd="http://www.w3.org/2001/XMLSchema" xmlns:xs="http://www.w3.org/2001/XMLSchema" xmlns:p="http://schemas.microsoft.com/office/2006/metadata/properties" xmlns:ns2="9320c97e-e1c9-4e6e-9880-bde001376f79" xmlns:ns3="a403abaa-5055-46fb-a2d1-33dc15c10b3b" targetNamespace="http://schemas.microsoft.com/office/2006/metadata/properties" ma:root="true" ma:fieldsID="51bfccd94efe7ebe6b2ca0ae3d088f86" ns2:_="" ns3:_="">
    <xsd:import namespace="9320c97e-e1c9-4e6e-9880-bde001376f79"/>
    <xsd:import namespace="a403abaa-5055-46fb-a2d1-33dc15c10b3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TaxCatchAll" minOccurs="0"/>
                <xsd:element ref="ns2:MediaServiceDateTaken" minOccurs="0"/>
                <xsd:element ref="ns2:MediaServiceOCR" minOccurs="0"/>
                <xsd:element ref="ns2:MediaServiceGenerationTime" minOccurs="0"/>
                <xsd:element ref="ns2:MediaServiceEventHashCode" minOccurs="0"/>
                <xsd:element ref="ns2:Summary" minOccurs="0"/>
                <xsd:element ref="ns2:MediaServiceLocation" minOccurs="0"/>
                <xsd:element ref="ns2:MediaLengthInSeconds" minOccurs="0"/>
                <xsd:element ref="ns2:MediaServiceBillingMetadata" minOccurs="0"/>
                <xsd:element ref="ns2:lcf76f155ced4ddcb4097134ff3c332f"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20c97e-e1c9-4e6e-9880-bde001376f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Summary" ma:index="17" nillable="true" ma:displayName="Summary" ma:description="Summarise the item e.g. expected folder contents, purpose of a document." ma:internalName="Summary" ma:readOnly="fals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e6689ef-ec6c-48c7-abc7-2160df37b93c" ma:termSetId="09814cd3-568e-fe90-9814-8d621ff8fb84" ma:anchorId="fba54fb3-c3e1-fe81-a776-ca4b69148c4d" ma:open="true" ma:isKeyword="false">
      <xsd:complexType>
        <xsd:sequence>
          <xsd:element ref="pc:Terms" minOccurs="0" maxOccurs="1"/>
        </xsd:sequence>
      </xsd:complexType>
    </xsd:element>
    <xsd:element name="_Flow_SignoffStatus" ma:index="22"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03abaa-5055-46fb-a2d1-33dc15c10b3b"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3c29286-e2b6-4658-96da-23c4bbd331a9}" ma:internalName="TaxCatchAll" ma:showField="CatchAllData" ma:web="a403abaa-5055-46fb-a2d1-33dc15c10b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403abaa-5055-46fb-a2d1-33dc15c10b3b" xsi:nil="true"/>
    <lcf76f155ced4ddcb4097134ff3c332f xmlns="9320c97e-e1c9-4e6e-9880-bde001376f79">
      <Terms xmlns="http://schemas.microsoft.com/office/infopath/2007/PartnerControls"/>
    </lcf76f155ced4ddcb4097134ff3c332f>
    <Summary xmlns="9320c97e-e1c9-4e6e-9880-bde001376f79" xsi:nil="true"/>
    <_Flow_SignoffStatus xmlns="9320c97e-e1c9-4e6e-9880-bde001376f79" xsi:nil="true"/>
  </documentManagement>
</p:properties>
</file>

<file path=customXml/item4.xml><?xml version="1.0" encoding="utf-8"?>
<metadata xmlns="http://www.objective.com/ecm/document/metadata/D257099907BF4AFDAA2E1AD3064833F5" version="1.0.0">
  <systemFields>
    <field name="Objective-Id">
      <value order="0">A11533594</value>
    </field>
    <field name="Objective-Title">
      <value order="0">Attachment 2 - OECD Preschool Plus Fee Relief Calculator - v1.0 for 2026</value>
    </field>
    <field name="Objective-Description">
      <value order="0"/>
    </field>
    <field name="Objective-CreationStamp">
      <value order="0">2025-08-06T00:00:50Z</value>
    </field>
    <field name="Objective-IsApproved">
      <value order="0">false</value>
    </field>
    <field name="Objective-IsPublished">
      <value order="0">false</value>
    </field>
    <field name="Objective-DatePublished">
      <value order="0"/>
    </field>
    <field name="Objective-ModificationStamp">
      <value order="0">2025-08-11T01:01:45Z</value>
    </field>
    <field name="Objective-Owner">
      <value order="0">Laura Capps</value>
    </field>
    <field name="Objective-Path">
      <value order="0">Objective Global Folder:Office for Early Childhood Development (OECD):*OECD Active Workflows:Funding Operations and Evidence:2025:Chief Executive Approvals:2025-08 Chief Executive Approvals:2025-05737-OECD25/01239 - DUE 11-08-2025 - Chief Executive - Early Childhood Services - Preschool Plus Fee Relief Calculator </value>
    </field>
    <field name="Objective-Parent">
      <value order="0">2025-05737-OECD25/01239 - DUE 11-08-2025 - Chief Executive - Early Childhood Services - Preschool Plus Fee Relief Calculator </value>
    </field>
    <field name="Objective-State">
      <value order="0">Being Drafted</value>
    </field>
    <field name="Objective-VersionId">
      <value order="0">vA14985953</value>
    </field>
    <field name="Objective-Version">
      <value order="0">3.3</value>
    </field>
    <field name="Objective-VersionNumber">
      <value order="0">8</value>
    </field>
    <field name="Objective-VersionComment">
      <value order="0"/>
    </field>
    <field name="Objective-FileNumber">
      <value order="0">qA577738</value>
    </field>
    <field name="Objective-Classification">
      <value order="0"/>
    </field>
    <field name="Objective-Caveats">
      <value order="0"/>
    </field>
  </systemFields>
  <catalogues>
    <catalogue name="Standard Electronic Document Type Catalogue" type="type" ori="id:cA8">
      <field name="Objective-Business Unit">
        <value order="0">OFFICE FOR EARLY CHILDHOOD DEVELOPMENT</value>
      </field>
      <field name="Objective-Education Sites and Services">
        <value order="0"/>
      </field>
      <field name="Objective-Document Type">
        <value order="0">Briefing</value>
      </field>
      <field name="Objective-Security Classification">
        <value order="0">OFFICIAL</value>
      </field>
      <field name="Objective-Physical Copy on File">
        <value order="0"/>
      </field>
      <field name="Objective-Description - Abstract">
        <value order="0"/>
      </field>
      <field name="Objective-Loose Document in Transit to">
        <value order="0"/>
      </field>
      <field name="Objective-Date Modified - Legacy">
        <value order="0"/>
      </field>
      <field name="Objective-Meets GDS21 requirements">
        <value order="0"/>
      </field>
      <field name="Objective-Source record destroyed date">
        <value order="0"/>
      </field>
    </catalogue>
  </catalogues>
</metadata>
</file>

<file path=customXml/itemProps1.xml><?xml version="1.0" encoding="utf-8"?>
<ds:datastoreItem xmlns:ds="http://schemas.openxmlformats.org/officeDocument/2006/customXml" ds:itemID="{7F9EB83F-6E2C-4924-912A-3FD79706B8D3}">
  <ds:schemaRefs>
    <ds:schemaRef ds:uri="http://schemas.microsoft.com/sharepoint/v3/contenttype/forms"/>
  </ds:schemaRefs>
</ds:datastoreItem>
</file>

<file path=customXml/itemProps2.xml><?xml version="1.0" encoding="utf-8"?>
<ds:datastoreItem xmlns:ds="http://schemas.openxmlformats.org/officeDocument/2006/customXml" ds:itemID="{43EFADD3-BD90-474C-98DF-FD96DF8F2B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20c97e-e1c9-4e6e-9880-bde001376f79"/>
    <ds:schemaRef ds:uri="a403abaa-5055-46fb-a2d1-33dc15c10b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D27CDE-D184-4C5F-8C6A-83634A96908F}">
  <ds:schemaRefs>
    <ds:schemaRef ds:uri="http://purl.org/dc/elements/1.1/"/>
    <ds:schemaRef ds:uri="http://schemas.openxmlformats.org/package/2006/metadata/core-properties"/>
    <ds:schemaRef ds:uri="http://schemas.microsoft.com/office/2006/metadata/properties"/>
    <ds:schemaRef ds:uri="http://purl.org/dc/terms/"/>
    <ds:schemaRef ds:uri="http://schemas.microsoft.com/office/2006/documentManagement/types"/>
    <ds:schemaRef ds:uri="a403abaa-5055-46fb-a2d1-33dc15c10b3b"/>
    <ds:schemaRef ds:uri="http://schemas.microsoft.com/office/infopath/2007/PartnerControls"/>
    <ds:schemaRef ds:uri="9320c97e-e1c9-4e6e-9880-bde001376f79"/>
    <ds:schemaRef ds:uri="http://www.w3.org/XML/1998/namespace"/>
    <ds:schemaRef ds:uri="http://purl.org/dc/dcmitype/"/>
  </ds:schemaRefs>
</ds:datastoreItem>
</file>

<file path=customXml/itemProps4.xml><?xml version="1.0" encoding="utf-8"?>
<ds:datastoreItem xmlns:ds="http://schemas.openxmlformats.org/officeDocument/2006/customXml" ds:itemID="{5745109E-2DDF-40CB-AC2B-FF9B10C90820}">
  <ds:schemaRefs>
    <ds:schemaRef ds:uri="http://www.objective.com/ecm/document/metadata/D257099907BF4AFDAA2E1AD3064833F5"/>
  </ds:schemaRefs>
</ds:datastoreItem>
</file>

<file path=docMetadata/LabelInfo.xml><?xml version="1.0" encoding="utf-8"?>
<clbl:labelList xmlns:clbl="http://schemas.microsoft.com/office/2020/mipLabelMetadata">
  <clbl:label id="{77274858-3b1d-4431-8679-d878f40e28fd}" enabled="1" method="Privileged" siteId="{bda528f7-fca9-432f-bc98-bd7e90d4090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Overview</vt:lpstr>
      <vt:lpstr>Preschool Plus fee relief</vt:lpstr>
      <vt:lpstr>Calculator Child 1</vt:lpstr>
      <vt:lpstr>Calculator Child 2</vt:lpstr>
      <vt:lpstr>Calculator Child 3</vt:lpstr>
      <vt:lpstr>Calculator Child 4</vt:lpstr>
      <vt:lpstr>Calculator Child 5</vt:lpstr>
      <vt:lpstr>Calculator Child 6</vt:lpstr>
      <vt:lpstr>Calculator Child 7</vt:lpstr>
      <vt:lpstr>Calculator Child 8</vt:lpstr>
      <vt:lpstr>Service Summary</vt:lpstr>
      <vt:lpstr>Lists</vt:lpstr>
    </vt:vector>
  </TitlesOfParts>
  <Manager/>
  <Company>Department for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Bills, Laura (Education)</dc:creator>
  <cp:keywords/>
  <dc:description/>
  <cp:lastModifiedBy>Capps, Laura (Education)</cp:lastModifiedBy>
  <cp:revision/>
  <dcterms:created xsi:type="dcterms:W3CDTF">2025-04-30T02:31:04Z</dcterms:created>
  <dcterms:modified xsi:type="dcterms:W3CDTF">2025-08-12T23:21:43Z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0x010100CB26E1B9403DAE41A84039AB88850411</vt:lpwstr>
  </property>
  <property fmtid="{D5CDD505-2E9C-101B-9397-08002B2CF9AE}" pid="3" name="MediaServiceImageTags">
    <vt:lpwstr/>
  </property>
  <property fmtid="{D5CDD505-2E9C-101B-9397-08002B2CF9AE}" pid="4" name="Objective-Id">
    <vt:lpwstr>A11533594</vt:lpwstr>
  </property>
  <property fmtid="{D5CDD505-2E9C-101B-9397-08002B2CF9AE}" pid="5" name="Objective-Title">
    <vt:lpwstr>Attachment 2 - OECD Preschool Plus Fee Relief Calculator - v1.0 for 2026</vt:lpwstr>
  </property>
  <property fmtid="{D5CDD505-2E9C-101B-9397-08002B2CF9AE}" pid="6" name="Objective-Description">
    <vt:lpwstr/>
  </property>
  <property fmtid="{D5CDD505-2E9C-101B-9397-08002B2CF9AE}" pid="7" name="Objective-CreationStamp">
    <vt:filetime>2025-08-06T00:00:50Z</vt:filetime>
  </property>
  <property fmtid="{D5CDD505-2E9C-101B-9397-08002B2CF9AE}" pid="8" name="Objective-IsApproved">
    <vt:bool>false</vt:bool>
  </property>
  <property fmtid="{D5CDD505-2E9C-101B-9397-08002B2CF9AE}" pid="9" name="Objective-IsPublished">
    <vt:bool>false</vt:bool>
  </property>
  <property fmtid="{D5CDD505-2E9C-101B-9397-08002B2CF9AE}" pid="10" name="Objective-DatePublished">
    <vt:lpwstr/>
  </property>
  <property fmtid="{D5CDD505-2E9C-101B-9397-08002B2CF9AE}" pid="11" name="Objective-ModificationStamp">
    <vt:filetime>2025-08-11T01:01:45Z</vt:filetime>
  </property>
  <property fmtid="{D5CDD505-2E9C-101B-9397-08002B2CF9AE}" pid="12" name="Objective-Owner">
    <vt:lpwstr>Laura Capps</vt:lpwstr>
  </property>
  <property fmtid="{D5CDD505-2E9C-101B-9397-08002B2CF9AE}" pid="13" name="Objective-Path">
    <vt:lpwstr>Objective Global Folder:Office for Early Childhood Development (OECD):*OECD Active Workflows:Funding Operations and Evidence:2025:Chief Executive Approvals:2025-08 Chief Executive Approvals:2025-05737-OECD25/01239 - DUE 11-08-2025 - Chief Executive - Early Childhood Services - Preschool Plus Fee Relief Calculator :</vt:lpwstr>
  </property>
  <property fmtid="{D5CDD505-2E9C-101B-9397-08002B2CF9AE}" pid="14" name="Objective-Parent">
    <vt:lpwstr>2025-05737-OECD25/01239 - DUE 11-08-2025 - Chief Executive - Early Childhood Services - Preschool Plus Fee Relief Calculator </vt:lpwstr>
  </property>
  <property fmtid="{D5CDD505-2E9C-101B-9397-08002B2CF9AE}" pid="15" name="Objective-State">
    <vt:lpwstr>Being Drafted</vt:lpwstr>
  </property>
  <property fmtid="{D5CDD505-2E9C-101B-9397-08002B2CF9AE}" pid="16" name="Objective-VersionId">
    <vt:lpwstr>vA14985953</vt:lpwstr>
  </property>
  <property fmtid="{D5CDD505-2E9C-101B-9397-08002B2CF9AE}" pid="17" name="Objective-Version">
    <vt:lpwstr>3.3</vt:lpwstr>
  </property>
  <property fmtid="{D5CDD505-2E9C-101B-9397-08002B2CF9AE}" pid="18" name="Objective-VersionNumber">
    <vt:r8>8</vt:r8>
  </property>
  <property fmtid="{D5CDD505-2E9C-101B-9397-08002B2CF9AE}" pid="19" name="Objective-VersionComment">
    <vt:lpwstr/>
  </property>
  <property fmtid="{D5CDD505-2E9C-101B-9397-08002B2CF9AE}" pid="20" name="Objective-FileNumber">
    <vt:lpwstr/>
  </property>
  <property fmtid="{D5CDD505-2E9C-101B-9397-08002B2CF9AE}" pid="21" name="Objective-Classification">
    <vt:lpwstr>[Inherited - none]</vt:lpwstr>
  </property>
  <property fmtid="{D5CDD505-2E9C-101B-9397-08002B2CF9AE}" pid="22" name="Objective-Caveats">
    <vt:lpwstr/>
  </property>
  <property fmtid="{D5CDD505-2E9C-101B-9397-08002B2CF9AE}" pid="23" name="Objective-Business Unit">
    <vt:lpwstr>OFFICE FOR EARLY CHILDHOOD DEVELOPMENT</vt:lpwstr>
  </property>
  <property fmtid="{D5CDD505-2E9C-101B-9397-08002B2CF9AE}" pid="24" name="Objective-Education Sites and Services">
    <vt:lpwstr/>
  </property>
  <property fmtid="{D5CDD505-2E9C-101B-9397-08002B2CF9AE}" pid="25" name="Objective-Document Type">
    <vt:lpwstr>Briefing</vt:lpwstr>
  </property>
  <property fmtid="{D5CDD505-2E9C-101B-9397-08002B2CF9AE}" pid="26" name="Objective-Security Classification">
    <vt:lpwstr>OFFICIAL</vt:lpwstr>
  </property>
  <property fmtid="{D5CDD505-2E9C-101B-9397-08002B2CF9AE}" pid="27" name="Objective-Physical Copy on File">
    <vt:lpwstr/>
  </property>
  <property fmtid="{D5CDD505-2E9C-101B-9397-08002B2CF9AE}" pid="28" name="Objective-Description - Abstract">
    <vt:lpwstr/>
  </property>
  <property fmtid="{D5CDD505-2E9C-101B-9397-08002B2CF9AE}" pid="29" name="Objective-Loose Document in Transit to">
    <vt:lpwstr/>
  </property>
  <property fmtid="{D5CDD505-2E9C-101B-9397-08002B2CF9AE}" pid="30" name="Objective-Date Modified - Legacy">
    <vt:lpwstr/>
  </property>
  <property fmtid="{D5CDD505-2E9C-101B-9397-08002B2CF9AE}" pid="31" name="Objective-Meets GDS21 requirements">
    <vt:lpwstr/>
  </property>
  <property fmtid="{D5CDD505-2E9C-101B-9397-08002B2CF9AE}" pid="32" name="Objective-Source record destroyed date">
    <vt:lpwstr/>
  </property>
  <property fmtid="{D5CDD505-2E9C-101B-9397-08002B2CF9AE}" pid="33" name="Objective-Comment">
    <vt:lpwstr/>
  </property>
</Properties>
</file>