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kpmgaust.sharepoint.com/sites/AU-SouthAustraliaECIAS/Shared Documents/General/Sector Infrastructure Support Engagement (Dec '24 - current)/Phase 1/02. Guidance Pack/03 Deliverables/Templates/"/>
    </mc:Choice>
  </mc:AlternateContent>
  <xr:revisionPtr revIDLastSave="768" documentId="8_{5AC8D9D3-08C7-416E-9859-7D744D8B84D7}" xr6:coauthVersionLast="47" xr6:coauthVersionMax="47" xr10:uidLastSave="{DBDB0740-4177-494D-A1C6-F8C27A42716E}"/>
  <bookViews>
    <workbookView xWindow="-108" yWindow="-108" windowWidth="23256" windowHeight="12576" xr2:uid="{AE93134E-31A8-4DA8-9459-F7B5BE364F05}"/>
  </bookViews>
  <sheets>
    <sheet name="1. Instructions" sheetId="4" r:id="rId1"/>
    <sheet name="2. Cost Estimate Template" sheetId="1" r:id="rId2"/>
    <sheet name="Example" sheetId="6" r:id="rId3"/>
  </sheets>
  <definedNames>
    <definedName name="_xlnm.Print_Area" localSheetId="1">'2. Cost Estimate Template'!$A$1:$F$68</definedName>
    <definedName name="_xlnm.Print_Area" localSheetId="2">Example!$A$1:$F$68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 i="1" l="1"/>
  <c r="F61" i="1"/>
  <c r="F58" i="1"/>
  <c r="F14" i="6"/>
  <c r="F60" i="6" s="1"/>
  <c r="F60" i="1"/>
  <c r="F14" i="1"/>
  <c r="F18" i="6"/>
  <c r="F19" i="6" l="1"/>
  <c r="F49" i="6"/>
  <c r="E49" i="6"/>
  <c r="F48" i="6"/>
  <c r="F50" i="6" s="1"/>
  <c r="E48" i="6"/>
  <c r="F46" i="6"/>
  <c r="E46" i="6"/>
  <c r="F45" i="6"/>
  <c r="E45" i="6"/>
  <c r="F44" i="6"/>
  <c r="E44" i="6"/>
  <c r="F43" i="6"/>
  <c r="E43" i="6"/>
  <c r="F42" i="6"/>
  <c r="E42" i="6"/>
  <c r="F40" i="6"/>
  <c r="E40" i="6"/>
  <c r="F73" i="6" s="1"/>
  <c r="F39" i="6"/>
  <c r="E39" i="6"/>
  <c r="F38" i="6"/>
  <c r="E38" i="6"/>
  <c r="F37" i="6"/>
  <c r="E37" i="6"/>
  <c r="F36" i="6"/>
  <c r="E36" i="6"/>
  <c r="F35" i="6"/>
  <c r="E35" i="6"/>
  <c r="F33" i="6"/>
  <c r="E33" i="6"/>
  <c r="F32" i="6"/>
  <c r="E32" i="6"/>
  <c r="F30" i="6"/>
  <c r="E30" i="6"/>
  <c r="F29" i="6"/>
  <c r="E29" i="6"/>
  <c r="F28" i="6"/>
  <c r="E28" i="6"/>
  <c r="F27" i="6"/>
  <c r="E27" i="6"/>
  <c r="F26" i="6"/>
  <c r="E26" i="6"/>
  <c r="F24" i="6"/>
  <c r="E24" i="6"/>
  <c r="F23" i="6"/>
  <c r="F25" i="6" s="1"/>
  <c r="E23" i="6"/>
  <c r="F21" i="6"/>
  <c r="E21" i="6"/>
  <c r="F20" i="6"/>
  <c r="E20" i="6"/>
  <c r="E19" i="6"/>
  <c r="F61" i="6"/>
  <c r="F10" i="6"/>
  <c r="F59" i="6" s="1"/>
  <c r="F6" i="6"/>
  <c r="F49" i="1"/>
  <c r="F48" i="1"/>
  <c r="F46" i="1"/>
  <c r="F45" i="1"/>
  <c r="F44" i="1"/>
  <c r="F43" i="1"/>
  <c r="F42" i="1"/>
  <c r="F40" i="1"/>
  <c r="F39" i="1"/>
  <c r="F38" i="1"/>
  <c r="F37" i="1"/>
  <c r="F36" i="1"/>
  <c r="F35" i="1"/>
  <c r="F33" i="1"/>
  <c r="F32" i="1"/>
  <c r="F30" i="1"/>
  <c r="F29" i="1"/>
  <c r="F28" i="1"/>
  <c r="F27" i="1"/>
  <c r="F26" i="1"/>
  <c r="F24" i="1"/>
  <c r="F25" i="1" s="1"/>
  <c r="F23" i="1"/>
  <c r="F20" i="1"/>
  <c r="F21" i="1"/>
  <c r="F19" i="1"/>
  <c r="E49" i="1"/>
  <c r="E48" i="1"/>
  <c r="E46" i="1"/>
  <c r="E45" i="1"/>
  <c r="E44" i="1"/>
  <c r="E43" i="1"/>
  <c r="E42" i="1"/>
  <c r="E40" i="1"/>
  <c r="F73" i="1" s="1"/>
  <c r="E39" i="1"/>
  <c r="E38" i="1"/>
  <c r="E37" i="1"/>
  <c r="E36" i="1"/>
  <c r="E35" i="1"/>
  <c r="E33" i="1"/>
  <c r="E32" i="1"/>
  <c r="E34" i="1" s="1"/>
  <c r="E30" i="1"/>
  <c r="E29" i="1"/>
  <c r="E28" i="1"/>
  <c r="E27" i="1"/>
  <c r="E26" i="1"/>
  <c r="E24" i="1"/>
  <c r="E23" i="1"/>
  <c r="E20" i="1"/>
  <c r="E21" i="1"/>
  <c r="E19" i="1"/>
  <c r="F18" i="1"/>
  <c r="F10" i="1"/>
  <c r="F59" i="1" s="1"/>
  <c r="F6" i="1"/>
  <c r="E50" i="1" l="1"/>
  <c r="F34" i="6"/>
  <c r="E50" i="6"/>
  <c r="E41" i="1"/>
  <c r="F41" i="1"/>
  <c r="E31" i="1"/>
  <c r="E47" i="1"/>
  <c r="F22" i="1"/>
  <c r="E34" i="6"/>
  <c r="E47" i="6"/>
  <c r="F47" i="6"/>
  <c r="F41" i="6"/>
  <c r="E41" i="6"/>
  <c r="E31" i="6"/>
  <c r="F31" i="6"/>
  <c r="F22" i="6"/>
  <c r="E22" i="6"/>
  <c r="E25" i="6" s="1"/>
  <c r="F58" i="6"/>
  <c r="E22" i="1"/>
  <c r="E25" i="1" s="1"/>
  <c r="F55" i="1"/>
  <c r="F47" i="1"/>
  <c r="F50" i="1"/>
  <c r="F34" i="1"/>
  <c r="F31" i="1"/>
  <c r="E51" i="1" l="1"/>
  <c r="F52" i="1"/>
  <c r="F52" i="6"/>
  <c r="E51" i="6"/>
  <c r="F72" i="1" l="1"/>
  <c r="F56" i="1"/>
  <c r="F63" i="1" s="1"/>
  <c r="F65" i="1" s="1"/>
  <c r="F67" i="1" s="1"/>
  <c r="F68" i="1" s="1"/>
  <c r="F71" i="1" s="1"/>
  <c r="F74" i="1" s="1"/>
  <c r="F72" i="6"/>
  <c r="F54" i="6"/>
  <c r="F53" i="6"/>
  <c r="F55" i="6" s="1"/>
  <c r="F56" i="6" s="1"/>
  <c r="F62" i="6" s="1"/>
  <c r="F63" i="6" s="1"/>
  <c r="F65" i="6" l="1"/>
  <c r="F66" i="6"/>
  <c r="F76" i="1"/>
  <c r="F77" i="1" s="1"/>
  <c r="F67" i="6" l="1"/>
  <c r="F68" i="6" s="1"/>
  <c r="F71" i="6" s="1"/>
  <c r="F74" i="6" s="1"/>
  <c r="F76" i="6" s="1"/>
  <c r="F77" i="6" s="1"/>
</calcChain>
</file>

<file path=xl/sharedStrings.xml><?xml version="1.0" encoding="utf-8"?>
<sst xmlns="http://schemas.openxmlformats.org/spreadsheetml/2006/main" count="298" uniqueCount="99">
  <si>
    <t>Stairs</t>
  </si>
  <si>
    <t>Roof</t>
  </si>
  <si>
    <t>Escalation</t>
  </si>
  <si>
    <t>Fitments and FF&amp;E</t>
  </si>
  <si>
    <t>Insurances</t>
  </si>
  <si>
    <t>Demolition</t>
  </si>
  <si>
    <t>Earthworks</t>
  </si>
  <si>
    <t>Other services (if applicable)</t>
  </si>
  <si>
    <t>Professional fees</t>
  </si>
  <si>
    <t>Authority application fees</t>
  </si>
  <si>
    <t>Formal Funding Agreement Stage</t>
  </si>
  <si>
    <t>Decanting</t>
  </si>
  <si>
    <t>Temporary building</t>
  </si>
  <si>
    <t>Temporary services</t>
  </si>
  <si>
    <t>Sub total - Fees</t>
  </si>
  <si>
    <t>Project contingency (min 15% of total project cost)</t>
  </si>
  <si>
    <t>Total - Grant Stage 1 costs</t>
  </si>
  <si>
    <t>Total - Grant Stage 2 costs</t>
  </si>
  <si>
    <t>Step</t>
  </si>
  <si>
    <t xml:space="preserve"> Description</t>
  </si>
  <si>
    <t>COST ESTIMATE TEMPLATE INSTRUCTIONS</t>
  </si>
  <si>
    <t>Foundations</t>
  </si>
  <si>
    <t>Floor structure</t>
  </si>
  <si>
    <t>Wall structure/ framework</t>
  </si>
  <si>
    <t xml:space="preserve">This cost estimate template is to allow you to estimate how much your project is going to cost. It is broken down into costs you will likely incur for each of the 3 grant stages - Stage 1, Stage 2 and Grant Funding Agreement Stage. </t>
  </si>
  <si>
    <t>Purpose</t>
  </si>
  <si>
    <t>Who is responsible</t>
  </si>
  <si>
    <t>Your professional consultant will complete this template for you. Make sure you in this in your quote request before you hire your professional consultant.</t>
  </si>
  <si>
    <t>Total construction cost</t>
  </si>
  <si>
    <t>Total Grant Stage 2 cost</t>
  </si>
  <si>
    <t>Total Grant Stage 1 cost</t>
  </si>
  <si>
    <t>Total Formal Funding Agreement Stage fees</t>
  </si>
  <si>
    <t>External walls &amp; windows</t>
  </si>
  <si>
    <t>External doors</t>
  </si>
  <si>
    <t>Internal walls &amp; screens</t>
  </si>
  <si>
    <t>Internal doors</t>
  </si>
  <si>
    <t>Wall finishes</t>
  </si>
  <si>
    <t>Floor finishes</t>
  </si>
  <si>
    <t>Ceiling finishes</t>
  </si>
  <si>
    <t>Hydraulic services</t>
  </si>
  <si>
    <t>Mechanical services</t>
  </si>
  <si>
    <t>Electrical services</t>
  </si>
  <si>
    <t>Fire services</t>
  </si>
  <si>
    <t>External works (landscaping)</t>
  </si>
  <si>
    <t>External services</t>
  </si>
  <si>
    <t>Contractor preliminaries</t>
  </si>
  <si>
    <t>Contractor overhead &amp; profit</t>
  </si>
  <si>
    <t>Sub total - internal fitout</t>
  </si>
  <si>
    <t>Sub total - services</t>
  </si>
  <si>
    <t>Sub total - external works</t>
  </si>
  <si>
    <t>Sub total - contractor indirect cost</t>
  </si>
  <si>
    <t>Sub total - façade</t>
  </si>
  <si>
    <t>Sub total - structure</t>
  </si>
  <si>
    <t>Sub total - site preparation</t>
  </si>
  <si>
    <t>Sub total - temporary works</t>
  </si>
  <si>
    <t>Total project cost</t>
  </si>
  <si>
    <t>Sub-total project cost (excluding contingencies)</t>
  </si>
  <si>
    <t>Sub total - contingency and escalation</t>
  </si>
  <si>
    <t>Rate ($/sqm)</t>
  </si>
  <si>
    <t>Definition</t>
  </si>
  <si>
    <t>N/A</t>
  </si>
  <si>
    <r>
      <rPr>
        <b/>
        <sz val="10"/>
        <color theme="1"/>
        <rFont val="Arial"/>
        <family val="2"/>
      </rPr>
      <t>GFA</t>
    </r>
    <r>
      <rPr>
        <sz val="10"/>
        <color theme="1"/>
        <rFont val="Arial"/>
        <family val="2"/>
      </rPr>
      <t xml:space="preserve"> - gross floor area means the sum of the floor area of each floor of a building measured from the internal face of external walls, or from the internal face of walls separating the building from any other building, measured at a height of 1.4 metres above the floor, and includes—
a. plant rooms, lift towers and other areas used exclusively for mechanical services or ducting, and
b. car parking (including access to that car parking), and
c. any space used for the loading or unloading of goods (including access to it), and
d. verandahs with outer walls less than 1.4 metres high, and</t>
    </r>
  </si>
  <si>
    <t>Input the cost rate for each relevant construction element</t>
  </si>
  <si>
    <t>Input the area for each relevant construction element</t>
  </si>
  <si>
    <t xml:space="preserve">Calculate sub-totals in all relevant sections </t>
  </si>
  <si>
    <t>Calculate total costs</t>
  </si>
  <si>
    <t>Note</t>
  </si>
  <si>
    <t>Go to tab "2. Cost Estimate Template" and input costs for Grant Stage 1 and Stage 2</t>
  </si>
  <si>
    <t>Description</t>
  </si>
  <si>
    <t>Column A</t>
  </si>
  <si>
    <t>C</t>
  </si>
  <si>
    <t>D</t>
  </si>
  <si>
    <t>E</t>
  </si>
  <si>
    <t>F</t>
  </si>
  <si>
    <t>B</t>
  </si>
  <si>
    <t>GFA used by preschool (GFA sqm)</t>
  </si>
  <si>
    <t>Total GFA (sqm)</t>
  </si>
  <si>
    <t>Sub-total GFA used by preschool (column B)</t>
  </si>
  <si>
    <t>Sub-total of total GFA (column C)</t>
  </si>
  <si>
    <t>Cost Estimate Template - exclude co-contribution</t>
  </si>
  <si>
    <t>Sub total - Builder's direct costs for preschool works</t>
  </si>
  <si>
    <t>Sub total - Builder's direct costs for all works</t>
  </si>
  <si>
    <t xml:space="preserve">Total project cost </t>
  </si>
  <si>
    <t>Total project cost eligible for grant funding</t>
  </si>
  <si>
    <t>Minimum funds to be provided by provider</t>
  </si>
  <si>
    <t>Input is only required in cells highlighted in orange in "2. Cost Estimate Template".</t>
  </si>
  <si>
    <r>
      <t xml:space="preserve">Co-contribution (maximum of 50% of total </t>
    </r>
    <r>
      <rPr>
        <u/>
        <sz val="10"/>
        <color theme="1"/>
        <rFont val="Arial"/>
        <family val="2"/>
      </rPr>
      <t>eligible</t>
    </r>
    <r>
      <rPr>
        <sz val="10"/>
        <color theme="1"/>
        <rFont val="Arial"/>
        <family val="2"/>
      </rPr>
      <t xml:space="preserve"> project cost)</t>
    </r>
  </si>
  <si>
    <r>
      <rPr>
        <i/>
        <sz val="10"/>
        <color theme="1"/>
        <rFont val="Arial"/>
        <family val="2"/>
      </rPr>
      <t>minus</t>
    </r>
    <r>
      <rPr>
        <sz val="10"/>
        <color theme="1"/>
        <rFont val="Arial"/>
        <family val="2"/>
      </rPr>
      <t xml:space="preserve"> cost </t>
    </r>
    <r>
      <rPr>
        <u/>
        <sz val="10"/>
        <color theme="1"/>
        <rFont val="Arial"/>
        <family val="2"/>
      </rPr>
      <t>not</t>
    </r>
    <r>
      <rPr>
        <sz val="10"/>
        <color theme="1"/>
        <rFont val="Arial"/>
        <family val="2"/>
      </rPr>
      <t xml:space="preserve"> eligible for grant funding (difference between "builder's direct cost for all works" &amp; "builder's direct costs for preschool works")</t>
    </r>
  </si>
  <si>
    <r>
      <rPr>
        <i/>
        <sz val="10"/>
        <color theme="1"/>
        <rFont val="Arial"/>
        <family val="2"/>
      </rPr>
      <t>minus</t>
    </r>
    <r>
      <rPr>
        <sz val="10"/>
        <color theme="1"/>
        <rFont val="Arial"/>
        <family val="2"/>
      </rPr>
      <t xml:space="preserve"> all furniture, fittings and equipment (FF&amp;E) - not eligible for grant funding</t>
    </r>
  </si>
  <si>
    <t>Land cost (if purchased new land)</t>
  </si>
  <si>
    <t>Sub total - Land cost (if applicable)</t>
  </si>
  <si>
    <t>Land cost (if applicable)</t>
  </si>
  <si>
    <t>Sub total - early works/ site preparation</t>
  </si>
  <si>
    <t>Sub total - utility services</t>
  </si>
  <si>
    <t>Contractor overhead &amp; margin</t>
  </si>
  <si>
    <t>Successful Grant Applicants Stage</t>
  </si>
  <si>
    <t>Total Successful Grant Applicants Stage fees</t>
  </si>
  <si>
    <t>Furnishing (not eligible for grant)</t>
  </si>
  <si>
    <t>To add rows, right click on row number in far left column and click insert and a row will insert above selected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</si>
</sst>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3" x14ac:knownFonts="1">
    <font>
      <sz val="11"/>
      <color theme="1"/>
      <name val="Aptos Narrow"/>
      <family val="2"/>
      <scheme val="minor"/>
    </font>
    <font>
      <sz val="11"/>
      <color theme="1"/>
      <name val="Aptos Narrow"/>
      <family val="2"/>
      <scheme val="minor"/>
    </font>
    <font>
      <sz val="10"/>
      <name val="Arial"/>
      <family val="2"/>
    </font>
    <font>
      <b/>
      <sz val="10"/>
      <color theme="0"/>
      <name val="Arial"/>
      <family val="2"/>
    </font>
    <font>
      <sz val="10"/>
      <color theme="1"/>
      <name val="Arial"/>
      <family val="2"/>
    </font>
    <font>
      <b/>
      <sz val="10"/>
      <name val="Arial"/>
      <family val="2"/>
    </font>
    <font>
      <b/>
      <u/>
      <sz val="10"/>
      <color theme="1"/>
      <name val="Arial"/>
      <family val="2"/>
    </font>
    <font>
      <b/>
      <sz val="10"/>
      <color theme="1"/>
      <name val="Arial"/>
      <family val="2"/>
    </font>
    <font>
      <sz val="10"/>
      <color theme="0" tint="-0.499984740745262"/>
      <name val="Arial"/>
      <family val="2"/>
    </font>
    <font>
      <sz val="10"/>
      <color theme="0"/>
      <name val="Arial"/>
      <family val="2"/>
    </font>
    <font>
      <u/>
      <sz val="10"/>
      <color theme="1"/>
      <name val="Arial"/>
      <family val="2"/>
    </font>
    <font>
      <b/>
      <u/>
      <sz val="10"/>
      <color theme="0"/>
      <name val="Arial"/>
      <family val="2"/>
    </font>
    <font>
      <i/>
      <sz val="10"/>
      <color theme="1"/>
      <name val="Arial"/>
      <family val="2"/>
    </font>
  </fonts>
  <fills count="6">
    <fill>
      <patternFill patternType="none"/>
    </fill>
    <fill>
      <patternFill patternType="gray125"/>
    </fill>
    <fill>
      <patternFill patternType="solid">
        <fgColor rgb="FF2F9294"/>
        <bgColor indexed="64"/>
      </patternFill>
    </fill>
    <fill>
      <patternFill patternType="solid">
        <fgColor rgb="FFB3E6E7"/>
        <bgColor indexed="64"/>
      </patternFill>
    </fill>
    <fill>
      <patternFill patternType="solid">
        <fgColor theme="0" tint="-0.249977111117893"/>
        <bgColor indexed="64"/>
      </patternFill>
    </fill>
    <fill>
      <patternFill patternType="solid">
        <fgColor theme="5" tint="0.79998168889431442"/>
        <bgColor indexed="64"/>
      </patternFill>
    </fill>
  </fills>
  <borders count="10">
    <border>
      <left/>
      <right/>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57">
    <xf numFmtId="0" fontId="0" fillId="0" borderId="0" xfId="0"/>
    <xf numFmtId="0" fontId="3" fillId="2" borderId="0" xfId="0" applyFont="1" applyFill="1"/>
    <xf numFmtId="0" fontId="4" fillId="0" borderId="0" xfId="0" applyFont="1"/>
    <xf numFmtId="0" fontId="4" fillId="4" borderId="0" xfId="0" applyFont="1" applyFill="1" applyAlignment="1">
      <alignment horizontal="center"/>
    </xf>
    <xf numFmtId="164" fontId="4" fillId="0" borderId="0" xfId="1" applyNumberFormat="1" applyFont="1"/>
    <xf numFmtId="0" fontId="3" fillId="2" borderId="0" xfId="0" applyFont="1" applyFill="1" applyAlignment="1">
      <alignment horizontal="right"/>
    </xf>
    <xf numFmtId="164" fontId="3" fillId="2" borderId="0" xfId="1" applyNumberFormat="1" applyFont="1" applyFill="1"/>
    <xf numFmtId="0" fontId="3" fillId="0" borderId="0" xfId="0" applyFont="1"/>
    <xf numFmtId="0" fontId="4" fillId="2" borderId="0" xfId="0" applyFont="1" applyFill="1"/>
    <xf numFmtId="0" fontId="5" fillId="3" borderId="0" xfId="0" applyFont="1" applyFill="1" applyAlignment="1">
      <alignment horizontal="right"/>
    </xf>
    <xf numFmtId="164" fontId="5" fillId="3" borderId="0" xfId="1" applyNumberFormat="1" applyFont="1" applyFill="1"/>
    <xf numFmtId="164" fontId="4" fillId="0" borderId="0" xfId="0" applyNumberFormat="1" applyFont="1"/>
    <xf numFmtId="0" fontId="5" fillId="0" borderId="0" xfId="0" applyFont="1" applyAlignment="1">
      <alignment horizontal="right"/>
    </xf>
    <xf numFmtId="164" fontId="5" fillId="0" borderId="0" xfId="1" applyNumberFormat="1" applyFont="1" applyFill="1"/>
    <xf numFmtId="0" fontId="2" fillId="0" borderId="0" xfId="0" applyFont="1" applyAlignment="1">
      <alignment horizontal="right"/>
    </xf>
    <xf numFmtId="164" fontId="2" fillId="0" borderId="0" xfId="1" applyNumberFormat="1" applyFont="1" applyFill="1"/>
    <xf numFmtId="0" fontId="3" fillId="0" borderId="0" xfId="0" applyFont="1" applyAlignment="1">
      <alignment horizontal="right"/>
    </xf>
    <xf numFmtId="164" fontId="3" fillId="0" borderId="0" xfId="1" applyNumberFormat="1" applyFont="1" applyFill="1"/>
    <xf numFmtId="0" fontId="3" fillId="2" borderId="2" xfId="0" applyFont="1" applyFill="1" applyBorder="1" applyAlignment="1">
      <alignment horizontal="center" vertical="center"/>
    </xf>
    <xf numFmtId="0" fontId="3" fillId="2" borderId="3" xfId="0" applyFont="1" applyFill="1" applyBorder="1" applyAlignment="1">
      <alignment vertical="center" wrapText="1"/>
    </xf>
    <xf numFmtId="0" fontId="6" fillId="0" borderId="0" xfId="0" applyFont="1" applyAlignment="1">
      <alignment horizontal="left" vertical="center"/>
    </xf>
    <xf numFmtId="0" fontId="4" fillId="0" borderId="0" xfId="0" applyFont="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4" fillId="2" borderId="6" xfId="0" applyFont="1" applyFill="1" applyBorder="1"/>
    <xf numFmtId="0" fontId="2" fillId="2" borderId="7" xfId="0" applyFont="1" applyFill="1" applyBorder="1" applyAlignment="1">
      <alignment horizontal="center" vertical="center" wrapText="1"/>
    </xf>
    <xf numFmtId="0" fontId="2" fillId="2" borderId="7" xfId="0" applyFont="1" applyFill="1" applyBorder="1" applyAlignment="1">
      <alignment horizontal="center"/>
    </xf>
    <xf numFmtId="0" fontId="3" fillId="2" borderId="6" xfId="0" applyFont="1" applyFill="1" applyBorder="1" applyAlignment="1">
      <alignment vertical="center"/>
    </xf>
    <xf numFmtId="0" fontId="9" fillId="2" borderId="0" xfId="0" applyFont="1" applyFill="1"/>
    <xf numFmtId="0" fontId="4" fillId="0" borderId="0" xfId="0" applyFont="1" applyAlignment="1">
      <alignment horizontal="right"/>
    </xf>
    <xf numFmtId="164" fontId="3" fillId="2" borderId="0" xfId="0" applyNumberFormat="1" applyFont="1" applyFill="1"/>
    <xf numFmtId="0" fontId="4" fillId="0" borderId="0" xfId="0" applyFont="1" applyAlignment="1">
      <alignment wrapText="1"/>
    </xf>
    <xf numFmtId="0" fontId="4" fillId="5" borderId="0" xfId="0" applyFont="1" applyFill="1"/>
    <xf numFmtId="0" fontId="8" fillId="5" borderId="0" xfId="0" applyFont="1" applyFill="1"/>
    <xf numFmtId="164" fontId="4" fillId="5" borderId="0" xfId="1" applyNumberFormat="1" applyFont="1" applyFill="1"/>
    <xf numFmtId="164" fontId="4" fillId="5" borderId="0" xfId="0" applyNumberFormat="1" applyFont="1" applyFill="1"/>
    <xf numFmtId="0" fontId="2" fillId="5" borderId="0" xfId="0" applyFont="1" applyFill="1"/>
    <xf numFmtId="0" fontId="3" fillId="2" borderId="8" xfId="0" applyFont="1" applyFill="1" applyBorder="1" applyAlignment="1">
      <alignment horizontal="center" vertical="center" wrapText="1"/>
    </xf>
    <xf numFmtId="0" fontId="4" fillId="0" borderId="9" xfId="0" applyFont="1" applyBorder="1"/>
    <xf numFmtId="0" fontId="4" fillId="4" borderId="9" xfId="0" applyFont="1" applyFill="1" applyBorder="1" applyAlignment="1">
      <alignment horizontal="center"/>
    </xf>
    <xf numFmtId="0" fontId="3" fillId="2" borderId="9" xfId="0" applyFont="1" applyFill="1" applyBorder="1" applyAlignment="1">
      <alignment horizontal="right"/>
    </xf>
    <xf numFmtId="0" fontId="3" fillId="0" borderId="9" xfId="0" applyFont="1" applyBorder="1"/>
    <xf numFmtId="0" fontId="3" fillId="2" borderId="9" xfId="0" applyFont="1" applyFill="1" applyBorder="1"/>
    <xf numFmtId="0" fontId="5" fillId="3" borderId="9" xfId="0" applyFont="1" applyFill="1" applyBorder="1" applyAlignment="1">
      <alignment horizontal="right"/>
    </xf>
    <xf numFmtId="164" fontId="2" fillId="5" borderId="9" xfId="1" applyNumberFormat="1" applyFont="1" applyFill="1" applyBorder="1"/>
    <xf numFmtId="0" fontId="5" fillId="0" borderId="9" xfId="0" applyFont="1" applyBorder="1" applyAlignment="1">
      <alignment horizontal="right"/>
    </xf>
    <xf numFmtId="0" fontId="3" fillId="0" borderId="9" xfId="0" applyFont="1" applyBorder="1" applyAlignment="1">
      <alignment horizontal="right"/>
    </xf>
    <xf numFmtId="9" fontId="4" fillId="5" borderId="9" xfId="2" applyFont="1" applyFill="1" applyBorder="1" applyAlignment="1">
      <alignment horizontal="center"/>
    </xf>
    <xf numFmtId="0" fontId="9" fillId="2" borderId="9" xfId="0" applyFont="1" applyFill="1" applyBorder="1"/>
    <xf numFmtId="0" fontId="4" fillId="5" borderId="5" xfId="0" applyFont="1" applyFill="1" applyBorder="1" applyAlignment="1">
      <alignment horizontal="left" vertical="center" wrapText="1"/>
    </xf>
    <xf numFmtId="9" fontId="4" fillId="5" borderId="9" xfId="2" applyFont="1" applyFill="1" applyBorder="1"/>
    <xf numFmtId="44" fontId="4" fillId="5" borderId="0" xfId="0" applyNumberFormat="1" applyFont="1" applyFill="1"/>
    <xf numFmtId="164" fontId="4" fillId="5" borderId="9" xfId="1" applyNumberFormat="1" applyFont="1" applyFill="1" applyBorder="1"/>
    <xf numFmtId="0" fontId="11" fillId="2" borderId="1" xfId="0" applyFont="1" applyFill="1" applyBorder="1" applyAlignment="1">
      <alignment horizontal="left" vertical="center"/>
    </xf>
  </cellXfs>
  <cellStyles count="4">
    <cellStyle name="Currency" xfId="1" builtinId="4"/>
    <cellStyle name="Normal" xfId="0" builtinId="0"/>
    <cellStyle name="Normal 3 2 18" xfId="3" xr:uid="{CFEA2E4A-84D1-4BED-9D43-333B453FB4B8}"/>
    <cellStyle name="Percent" xfId="2" builtinId="5"/>
  </cellStyles>
  <dxfs count="0"/>
  <tableStyles count="0" defaultTableStyle="TableStyleMedium2" defaultPivotStyle="PivotStyleLight16"/>
  <colors>
    <mruColors>
      <color rgb="FF2F9294"/>
      <color rgb="FFB3E6E7"/>
      <color rgb="FF61CA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51D22-90ED-420F-892A-C9085553702B}">
  <dimension ref="A1:B14"/>
  <sheetViews>
    <sheetView tabSelected="1" workbookViewId="0">
      <selection activeCell="D14" sqref="D14"/>
    </sheetView>
  </sheetViews>
  <sheetFormatPr defaultRowHeight="13.2" x14ac:dyDescent="0.25"/>
  <cols>
    <col min="1" max="1" width="19.77734375" style="2" customWidth="1"/>
    <col min="2" max="2" width="69.33203125" style="2" customWidth="1"/>
    <col min="3" max="16384" width="8.88671875" style="2"/>
  </cols>
  <sheetData>
    <row r="1" spans="1:2" ht="19.8" customHeight="1" thickBot="1" x14ac:dyDescent="0.3">
      <c r="A1" s="56" t="s">
        <v>20</v>
      </c>
      <c r="B1" s="56"/>
    </row>
    <row r="2" spans="1:2" ht="39.6" x14ac:dyDescent="0.25">
      <c r="A2" s="20" t="s">
        <v>25</v>
      </c>
      <c r="B2" s="21" t="s">
        <v>24</v>
      </c>
    </row>
    <row r="3" spans="1:2" ht="26.4" x14ac:dyDescent="0.25">
      <c r="A3" s="20" t="s">
        <v>26</v>
      </c>
      <c r="B3" s="21" t="s">
        <v>27</v>
      </c>
    </row>
    <row r="4" spans="1:2" ht="132" x14ac:dyDescent="0.25">
      <c r="A4" s="20" t="s">
        <v>59</v>
      </c>
      <c r="B4" s="21" t="s">
        <v>61</v>
      </c>
    </row>
    <row r="5" spans="1:2" ht="13.8" thickBot="1" x14ac:dyDescent="0.3">
      <c r="A5" s="20"/>
      <c r="B5" s="20"/>
    </row>
    <row r="6" spans="1:2" x14ac:dyDescent="0.25">
      <c r="A6" s="18" t="s">
        <v>18</v>
      </c>
      <c r="B6" s="19" t="s">
        <v>19</v>
      </c>
    </row>
    <row r="7" spans="1:2" ht="26.4" x14ac:dyDescent="0.25">
      <c r="A7" s="22">
        <v>1</v>
      </c>
      <c r="B7" s="23" t="s">
        <v>67</v>
      </c>
    </row>
    <row r="8" spans="1:2" x14ac:dyDescent="0.25">
      <c r="A8" s="22">
        <v>2</v>
      </c>
      <c r="B8" s="24" t="s">
        <v>62</v>
      </c>
    </row>
    <row r="9" spans="1:2" x14ac:dyDescent="0.25">
      <c r="A9" s="22">
        <v>3</v>
      </c>
      <c r="B9" s="24" t="s">
        <v>63</v>
      </c>
    </row>
    <row r="10" spans="1:2" x14ac:dyDescent="0.25">
      <c r="A10" s="22">
        <v>4</v>
      </c>
      <c r="B10" s="24" t="s">
        <v>64</v>
      </c>
    </row>
    <row r="11" spans="1:2" x14ac:dyDescent="0.25">
      <c r="A11" s="22">
        <v>5</v>
      </c>
      <c r="B11" s="24" t="s">
        <v>65</v>
      </c>
    </row>
    <row r="12" spans="1:2" x14ac:dyDescent="0.25">
      <c r="A12" s="22"/>
      <c r="B12" s="24"/>
    </row>
    <row r="13" spans="1:2" x14ac:dyDescent="0.25">
      <c r="A13" s="22" t="s">
        <v>66</v>
      </c>
      <c r="B13" s="52" t="s">
        <v>85</v>
      </c>
    </row>
    <row r="14" spans="1:2" ht="26.4" x14ac:dyDescent="0.25">
      <c r="A14" s="22" t="s">
        <v>66</v>
      </c>
      <c r="B14" s="24" t="s">
        <v>98</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729EC-E8E8-499E-9CC1-5A168C0691D0}">
  <dimension ref="A1:F77"/>
  <sheetViews>
    <sheetView zoomScale="70" zoomScaleNormal="70" workbookViewId="0">
      <selection activeCell="A37" sqref="A37:XFD37"/>
    </sheetView>
  </sheetViews>
  <sheetFormatPr defaultRowHeight="13.2" x14ac:dyDescent="0.25"/>
  <cols>
    <col min="1" max="1" width="55.88671875" style="2" customWidth="1"/>
    <col min="2" max="6" width="15.77734375" style="2" customWidth="1"/>
    <col min="7" max="7" width="8.88671875" style="2"/>
    <col min="8" max="8" width="14.88671875" style="2" customWidth="1"/>
    <col min="9" max="16384" width="8.88671875" style="2"/>
  </cols>
  <sheetData>
    <row r="1" spans="1:6" ht="30" customHeight="1" x14ac:dyDescent="0.25">
      <c r="A1" s="30" t="s">
        <v>79</v>
      </c>
      <c r="B1" s="27"/>
      <c r="C1" s="27"/>
      <c r="D1" s="27"/>
      <c r="E1" s="27"/>
      <c r="F1" s="27"/>
    </row>
    <row r="2" spans="1:6" ht="13.8" customHeight="1" x14ac:dyDescent="0.25">
      <c r="A2" s="28" t="s">
        <v>69</v>
      </c>
      <c r="B2" s="29" t="s">
        <v>74</v>
      </c>
      <c r="C2" s="29" t="s">
        <v>70</v>
      </c>
      <c r="D2" s="29" t="s">
        <v>71</v>
      </c>
      <c r="E2" s="29" t="s">
        <v>72</v>
      </c>
      <c r="F2" s="29" t="s">
        <v>73</v>
      </c>
    </row>
    <row r="3" spans="1:6" ht="58.2" customHeight="1" x14ac:dyDescent="0.25">
      <c r="A3" s="25" t="s">
        <v>68</v>
      </c>
      <c r="B3" s="26" t="s">
        <v>75</v>
      </c>
      <c r="C3" s="26" t="s">
        <v>76</v>
      </c>
      <c r="D3" s="40" t="s">
        <v>58</v>
      </c>
      <c r="E3" s="26" t="s">
        <v>77</v>
      </c>
      <c r="F3" s="26" t="s">
        <v>78</v>
      </c>
    </row>
    <row r="4" spans="1:6" x14ac:dyDescent="0.25">
      <c r="D4" s="41"/>
    </row>
    <row r="5" spans="1:6" x14ac:dyDescent="0.25">
      <c r="A5" s="2" t="s">
        <v>8</v>
      </c>
      <c r="B5" s="3" t="s">
        <v>60</v>
      </c>
      <c r="C5" s="3" t="s">
        <v>60</v>
      </c>
      <c r="D5" s="42" t="s">
        <v>60</v>
      </c>
      <c r="E5" s="3" t="s">
        <v>60</v>
      </c>
      <c r="F5" s="37">
        <v>0</v>
      </c>
    </row>
    <row r="6" spans="1:6" x14ac:dyDescent="0.25">
      <c r="A6" s="5" t="s">
        <v>16</v>
      </c>
      <c r="B6" s="5"/>
      <c r="C6" s="5"/>
      <c r="D6" s="43"/>
      <c r="E6" s="5"/>
      <c r="F6" s="6">
        <f>F5</f>
        <v>0</v>
      </c>
    </row>
    <row r="7" spans="1:6" x14ac:dyDescent="0.25">
      <c r="A7" s="7"/>
      <c r="B7" s="7"/>
      <c r="C7" s="7"/>
      <c r="D7" s="44"/>
      <c r="E7" s="7"/>
    </row>
    <row r="8" spans="1:6" x14ac:dyDescent="0.25">
      <c r="A8" s="2" t="s">
        <v>8</v>
      </c>
      <c r="B8" s="3" t="s">
        <v>60</v>
      </c>
      <c r="C8" s="3" t="s">
        <v>60</v>
      </c>
      <c r="D8" s="42" t="s">
        <v>60</v>
      </c>
      <c r="E8" s="3" t="s">
        <v>60</v>
      </c>
      <c r="F8" s="37">
        <v>0</v>
      </c>
    </row>
    <row r="9" spans="1:6" x14ac:dyDescent="0.25">
      <c r="A9" s="2" t="s">
        <v>9</v>
      </c>
      <c r="B9" s="3" t="s">
        <v>60</v>
      </c>
      <c r="C9" s="3" t="s">
        <v>60</v>
      </c>
      <c r="D9" s="42" t="s">
        <v>60</v>
      </c>
      <c r="E9" s="3" t="s">
        <v>60</v>
      </c>
      <c r="F9" s="37">
        <v>0</v>
      </c>
    </row>
    <row r="10" spans="1:6" x14ac:dyDescent="0.25">
      <c r="A10" s="5" t="s">
        <v>17</v>
      </c>
      <c r="B10" s="5"/>
      <c r="C10" s="5"/>
      <c r="D10" s="43"/>
      <c r="E10" s="5"/>
      <c r="F10" s="6">
        <f>SUM(F8:F9)</f>
        <v>0</v>
      </c>
    </row>
    <row r="11" spans="1:6" x14ac:dyDescent="0.25">
      <c r="D11" s="41"/>
    </row>
    <row r="12" spans="1:6" x14ac:dyDescent="0.25">
      <c r="A12" s="1" t="s">
        <v>95</v>
      </c>
      <c r="B12" s="1"/>
      <c r="C12" s="1"/>
      <c r="D12" s="45"/>
      <c r="E12" s="1"/>
      <c r="F12" s="8"/>
    </row>
    <row r="13" spans="1:6" x14ac:dyDescent="0.25">
      <c r="A13" s="2" t="s">
        <v>89</v>
      </c>
      <c r="B13" s="3" t="s">
        <v>60</v>
      </c>
      <c r="C13" s="3" t="s">
        <v>60</v>
      </c>
      <c r="D13" s="42" t="s">
        <v>60</v>
      </c>
      <c r="E13" s="3" t="s">
        <v>60</v>
      </c>
      <c r="F13" s="37">
        <v>0</v>
      </c>
    </row>
    <row r="14" spans="1:6" x14ac:dyDescent="0.25">
      <c r="A14" s="9" t="s">
        <v>90</v>
      </c>
      <c r="B14" s="9"/>
      <c r="C14" s="9"/>
      <c r="D14" s="46"/>
      <c r="E14" s="9"/>
      <c r="F14" s="10">
        <f>SUM(F13)</f>
        <v>0</v>
      </c>
    </row>
    <row r="15" spans="1:6" x14ac:dyDescent="0.25">
      <c r="A15" s="2" t="s">
        <v>8</v>
      </c>
      <c r="B15" s="3" t="s">
        <v>60</v>
      </c>
      <c r="C15" s="3" t="s">
        <v>60</v>
      </c>
      <c r="D15" s="42" t="s">
        <v>60</v>
      </c>
      <c r="E15" s="3" t="s">
        <v>60</v>
      </c>
      <c r="F15" s="37">
        <v>0</v>
      </c>
    </row>
    <row r="16" spans="1:6" x14ac:dyDescent="0.25">
      <c r="A16" s="2" t="s">
        <v>9</v>
      </c>
      <c r="B16" s="3" t="s">
        <v>60</v>
      </c>
      <c r="C16" s="3" t="s">
        <v>60</v>
      </c>
      <c r="D16" s="42" t="s">
        <v>60</v>
      </c>
      <c r="E16" s="3" t="s">
        <v>60</v>
      </c>
      <c r="F16" s="37">
        <v>0</v>
      </c>
    </row>
    <row r="17" spans="1:6" x14ac:dyDescent="0.25">
      <c r="A17" s="2" t="s">
        <v>4</v>
      </c>
      <c r="B17" s="3" t="s">
        <v>60</v>
      </c>
      <c r="C17" s="3" t="s">
        <v>60</v>
      </c>
      <c r="D17" s="42" t="s">
        <v>60</v>
      </c>
      <c r="E17" s="3" t="s">
        <v>60</v>
      </c>
      <c r="F17" s="37">
        <v>0</v>
      </c>
    </row>
    <row r="18" spans="1:6" x14ac:dyDescent="0.25">
      <c r="A18" s="9" t="s">
        <v>14</v>
      </c>
      <c r="B18" s="9"/>
      <c r="C18" s="9"/>
      <c r="D18" s="46"/>
      <c r="E18" s="9"/>
      <c r="F18" s="10">
        <f>SUM(F15:F17)</f>
        <v>0</v>
      </c>
    </row>
    <row r="19" spans="1:6" x14ac:dyDescent="0.25">
      <c r="A19" s="2" t="s">
        <v>11</v>
      </c>
      <c r="B19" s="39"/>
      <c r="C19" s="39"/>
      <c r="D19" s="47">
        <v>0</v>
      </c>
      <c r="E19" s="4">
        <f>B19*D19</f>
        <v>0</v>
      </c>
      <c r="F19" s="4">
        <f>C19*D19</f>
        <v>0</v>
      </c>
    </row>
    <row r="20" spans="1:6" x14ac:dyDescent="0.25">
      <c r="A20" s="2" t="s">
        <v>12</v>
      </c>
      <c r="B20" s="39"/>
      <c r="C20" s="39"/>
      <c r="D20" s="47">
        <v>0</v>
      </c>
      <c r="E20" s="4">
        <f t="shared" ref="E20:E21" si="0">B20*D20</f>
        <v>0</v>
      </c>
      <c r="F20" s="4">
        <f t="shared" ref="F20:F21" si="1">C20*D20</f>
        <v>0</v>
      </c>
    </row>
    <row r="21" spans="1:6" x14ac:dyDescent="0.25">
      <c r="A21" s="2" t="s">
        <v>13</v>
      </c>
      <c r="B21" s="39"/>
      <c r="C21" s="39"/>
      <c r="D21" s="47">
        <v>0</v>
      </c>
      <c r="E21" s="4">
        <f t="shared" si="0"/>
        <v>0</v>
      </c>
      <c r="F21" s="4">
        <f t="shared" si="1"/>
        <v>0</v>
      </c>
    </row>
    <row r="22" spans="1:6" x14ac:dyDescent="0.25">
      <c r="A22" s="9" t="s">
        <v>54</v>
      </c>
      <c r="B22" s="9"/>
      <c r="C22" s="9"/>
      <c r="D22" s="46"/>
      <c r="E22" s="10">
        <f>SUM(E19:E21)</f>
        <v>0</v>
      </c>
      <c r="F22" s="10">
        <f>SUM(F19:F21)</f>
        <v>0</v>
      </c>
    </row>
    <row r="23" spans="1:6" x14ac:dyDescent="0.25">
      <c r="A23" s="2" t="s">
        <v>5</v>
      </c>
      <c r="B23" s="39"/>
      <c r="C23" s="39"/>
      <c r="D23" s="47">
        <v>0</v>
      </c>
      <c r="E23" s="4">
        <f t="shared" ref="E23:E24" si="2">B23*D23</f>
        <v>0</v>
      </c>
      <c r="F23" s="4">
        <f t="shared" ref="F23:F24" si="3">C23*D23</f>
        <v>0</v>
      </c>
    </row>
    <row r="24" spans="1:6" x14ac:dyDescent="0.25">
      <c r="A24" s="2" t="s">
        <v>6</v>
      </c>
      <c r="B24" s="39"/>
      <c r="C24" s="39"/>
      <c r="D24" s="47">
        <v>0</v>
      </c>
      <c r="E24" s="4">
        <f t="shared" si="2"/>
        <v>0</v>
      </c>
      <c r="F24" s="4">
        <f t="shared" si="3"/>
        <v>0</v>
      </c>
    </row>
    <row r="25" spans="1:6" x14ac:dyDescent="0.25">
      <c r="A25" s="9" t="s">
        <v>92</v>
      </c>
      <c r="B25" s="9"/>
      <c r="C25" s="9"/>
      <c r="D25" s="46"/>
      <c r="E25" s="10">
        <f>SUM(E22:E24)</f>
        <v>0</v>
      </c>
      <c r="F25" s="10">
        <f>SUBTOTAL(9,F23:F24)</f>
        <v>0</v>
      </c>
    </row>
    <row r="26" spans="1:6" x14ac:dyDescent="0.25">
      <c r="A26" s="2" t="s">
        <v>21</v>
      </c>
      <c r="B26" s="39"/>
      <c r="C26" s="39"/>
      <c r="D26" s="47">
        <v>0</v>
      </c>
      <c r="E26" s="4">
        <f t="shared" ref="E26:E30" si="4">B26*D26</f>
        <v>0</v>
      </c>
      <c r="F26" s="4">
        <f t="shared" ref="F26:F30" si="5">C26*D26</f>
        <v>0</v>
      </c>
    </row>
    <row r="27" spans="1:6" x14ac:dyDescent="0.25">
      <c r="A27" s="2" t="s">
        <v>22</v>
      </c>
      <c r="B27" s="39"/>
      <c r="C27" s="39"/>
      <c r="D27" s="47">
        <v>0</v>
      </c>
      <c r="E27" s="4">
        <f t="shared" si="4"/>
        <v>0</v>
      </c>
      <c r="F27" s="4">
        <f t="shared" si="5"/>
        <v>0</v>
      </c>
    </row>
    <row r="28" spans="1:6" x14ac:dyDescent="0.25">
      <c r="A28" s="2" t="s">
        <v>23</v>
      </c>
      <c r="B28" s="39"/>
      <c r="C28" s="39"/>
      <c r="D28" s="47">
        <v>0</v>
      </c>
      <c r="E28" s="4">
        <f t="shared" si="4"/>
        <v>0</v>
      </c>
      <c r="F28" s="4">
        <f t="shared" si="5"/>
        <v>0</v>
      </c>
    </row>
    <row r="29" spans="1:6" x14ac:dyDescent="0.25">
      <c r="A29" s="2" t="s">
        <v>0</v>
      </c>
      <c r="B29" s="39"/>
      <c r="C29" s="39"/>
      <c r="D29" s="47">
        <v>0</v>
      </c>
      <c r="E29" s="4">
        <f t="shared" si="4"/>
        <v>0</v>
      </c>
      <c r="F29" s="4">
        <f t="shared" si="5"/>
        <v>0</v>
      </c>
    </row>
    <row r="30" spans="1:6" x14ac:dyDescent="0.25">
      <c r="A30" s="2" t="s">
        <v>1</v>
      </c>
      <c r="B30" s="39"/>
      <c r="C30" s="39"/>
      <c r="D30" s="47">
        <v>0</v>
      </c>
      <c r="E30" s="4">
        <f t="shared" si="4"/>
        <v>0</v>
      </c>
      <c r="F30" s="4">
        <f t="shared" si="5"/>
        <v>0</v>
      </c>
    </row>
    <row r="31" spans="1:6" x14ac:dyDescent="0.25">
      <c r="A31" s="9" t="s">
        <v>52</v>
      </c>
      <c r="B31" s="9"/>
      <c r="C31" s="9"/>
      <c r="D31" s="46"/>
      <c r="E31" s="10">
        <f>SUBTOTAL(9, E26:E30)</f>
        <v>0</v>
      </c>
      <c r="F31" s="10">
        <f>SUBTOTAL(9, F26:F30)</f>
        <v>0</v>
      </c>
    </row>
    <row r="32" spans="1:6" x14ac:dyDescent="0.25">
      <c r="A32" s="2" t="s">
        <v>32</v>
      </c>
      <c r="B32" s="39"/>
      <c r="C32" s="39"/>
      <c r="D32" s="47">
        <v>0</v>
      </c>
      <c r="E32" s="4">
        <f t="shared" ref="E32:E33" si="6">B32*D32</f>
        <v>0</v>
      </c>
      <c r="F32" s="4">
        <f t="shared" ref="F32:F33" si="7">C32*D32</f>
        <v>0</v>
      </c>
    </row>
    <row r="33" spans="1:6" x14ac:dyDescent="0.25">
      <c r="A33" s="2" t="s">
        <v>33</v>
      </c>
      <c r="B33" s="39"/>
      <c r="C33" s="39"/>
      <c r="D33" s="47">
        <v>0</v>
      </c>
      <c r="E33" s="4">
        <f t="shared" si="6"/>
        <v>0</v>
      </c>
      <c r="F33" s="4">
        <f t="shared" si="7"/>
        <v>0</v>
      </c>
    </row>
    <row r="34" spans="1:6" x14ac:dyDescent="0.25">
      <c r="A34" s="9" t="s">
        <v>51</v>
      </c>
      <c r="B34" s="9"/>
      <c r="C34" s="9"/>
      <c r="D34" s="46"/>
      <c r="E34" s="10">
        <f>SUBTOTAL(9, E32:E33)</f>
        <v>0</v>
      </c>
      <c r="F34" s="10">
        <f>SUBTOTAL(9, F32:F33)</f>
        <v>0</v>
      </c>
    </row>
    <row r="35" spans="1:6" x14ac:dyDescent="0.25">
      <c r="A35" s="2" t="s">
        <v>34</v>
      </c>
      <c r="B35" s="39"/>
      <c r="C35" s="39"/>
      <c r="D35" s="47">
        <v>0</v>
      </c>
      <c r="E35" s="4">
        <f t="shared" ref="E35:E40" si="8">B35*D35</f>
        <v>0</v>
      </c>
      <c r="F35" s="4">
        <f t="shared" ref="F35:F40" si="9">C35*D35</f>
        <v>0</v>
      </c>
    </row>
    <row r="36" spans="1:6" x14ac:dyDescent="0.25">
      <c r="A36" s="2" t="s">
        <v>35</v>
      </c>
      <c r="B36" s="39"/>
      <c r="C36" s="39"/>
      <c r="D36" s="47">
        <v>0</v>
      </c>
      <c r="E36" s="4">
        <f t="shared" si="8"/>
        <v>0</v>
      </c>
      <c r="F36" s="4">
        <f t="shared" si="9"/>
        <v>0</v>
      </c>
    </row>
    <row r="37" spans="1:6" x14ac:dyDescent="0.25">
      <c r="A37" s="2" t="s">
        <v>36</v>
      </c>
      <c r="B37" s="39"/>
      <c r="C37" s="39"/>
      <c r="D37" s="47">
        <v>0</v>
      </c>
      <c r="E37" s="4">
        <f t="shared" si="8"/>
        <v>0</v>
      </c>
      <c r="F37" s="4">
        <f t="shared" si="9"/>
        <v>0</v>
      </c>
    </row>
    <row r="38" spans="1:6" x14ac:dyDescent="0.25">
      <c r="A38" s="2" t="s">
        <v>37</v>
      </c>
      <c r="B38" s="39"/>
      <c r="C38" s="39"/>
      <c r="D38" s="47">
        <v>0</v>
      </c>
      <c r="E38" s="4">
        <f t="shared" si="8"/>
        <v>0</v>
      </c>
      <c r="F38" s="4">
        <f t="shared" si="9"/>
        <v>0</v>
      </c>
    </row>
    <row r="39" spans="1:6" x14ac:dyDescent="0.25">
      <c r="A39" s="2" t="s">
        <v>38</v>
      </c>
      <c r="B39" s="39"/>
      <c r="C39" s="39"/>
      <c r="D39" s="47">
        <v>0</v>
      </c>
      <c r="E39" s="4">
        <f t="shared" si="8"/>
        <v>0</v>
      </c>
      <c r="F39" s="4">
        <f t="shared" si="9"/>
        <v>0</v>
      </c>
    </row>
    <row r="40" spans="1:6" x14ac:dyDescent="0.25">
      <c r="A40" s="2" t="s">
        <v>97</v>
      </c>
      <c r="B40" s="39"/>
      <c r="C40" s="39"/>
      <c r="D40" s="47">
        <v>0</v>
      </c>
      <c r="E40" s="4">
        <f t="shared" si="8"/>
        <v>0</v>
      </c>
      <c r="F40" s="4">
        <f t="shared" si="9"/>
        <v>0</v>
      </c>
    </row>
    <row r="41" spans="1:6" x14ac:dyDescent="0.25">
      <c r="A41" s="9" t="s">
        <v>47</v>
      </c>
      <c r="B41" s="9"/>
      <c r="C41" s="9"/>
      <c r="D41" s="46"/>
      <c r="E41" s="10">
        <f>SUBTOTAL(9, E35:E40)</f>
        <v>0</v>
      </c>
      <c r="F41" s="10">
        <f>SUBTOTAL(9, F35:F40)</f>
        <v>0</v>
      </c>
    </row>
    <row r="42" spans="1:6" x14ac:dyDescent="0.25">
      <c r="A42" s="2" t="s">
        <v>39</v>
      </c>
      <c r="B42" s="39"/>
      <c r="C42" s="39"/>
      <c r="D42" s="47">
        <v>0</v>
      </c>
      <c r="E42" s="4">
        <f t="shared" ref="E42:E46" si="10">B42*D42</f>
        <v>0</v>
      </c>
      <c r="F42" s="4">
        <f t="shared" ref="F42:F46" si="11">C42*D42</f>
        <v>0</v>
      </c>
    </row>
    <row r="43" spans="1:6" x14ac:dyDescent="0.25">
      <c r="A43" s="2" t="s">
        <v>40</v>
      </c>
      <c r="B43" s="39"/>
      <c r="C43" s="39"/>
      <c r="D43" s="47">
        <v>0</v>
      </c>
      <c r="E43" s="4">
        <f t="shared" si="10"/>
        <v>0</v>
      </c>
      <c r="F43" s="4">
        <f t="shared" si="11"/>
        <v>0</v>
      </c>
    </row>
    <row r="44" spans="1:6" x14ac:dyDescent="0.25">
      <c r="A44" s="2" t="s">
        <v>41</v>
      </c>
      <c r="B44" s="39"/>
      <c r="C44" s="39"/>
      <c r="D44" s="47">
        <v>0</v>
      </c>
      <c r="E44" s="4">
        <f t="shared" si="10"/>
        <v>0</v>
      </c>
      <c r="F44" s="4">
        <f t="shared" si="11"/>
        <v>0</v>
      </c>
    </row>
    <row r="45" spans="1:6" x14ac:dyDescent="0.25">
      <c r="A45" s="2" t="s">
        <v>42</v>
      </c>
      <c r="B45" s="39"/>
      <c r="C45" s="39"/>
      <c r="D45" s="47">
        <v>0</v>
      </c>
      <c r="E45" s="4">
        <f t="shared" si="10"/>
        <v>0</v>
      </c>
      <c r="F45" s="4">
        <f t="shared" si="11"/>
        <v>0</v>
      </c>
    </row>
    <row r="46" spans="1:6" x14ac:dyDescent="0.25">
      <c r="A46" s="2" t="s">
        <v>7</v>
      </c>
      <c r="B46" s="39"/>
      <c r="C46" s="39"/>
      <c r="D46" s="47">
        <v>0</v>
      </c>
      <c r="E46" s="4">
        <f t="shared" si="10"/>
        <v>0</v>
      </c>
      <c r="F46" s="4">
        <f t="shared" si="11"/>
        <v>0</v>
      </c>
    </row>
    <row r="47" spans="1:6" x14ac:dyDescent="0.25">
      <c r="A47" s="9" t="s">
        <v>93</v>
      </c>
      <c r="B47" s="9"/>
      <c r="C47" s="9"/>
      <c r="D47" s="46"/>
      <c r="E47" s="10">
        <f>SUBTOTAL(9, E42:E46)</f>
        <v>0</v>
      </c>
      <c r="F47" s="10">
        <f>SUBTOTAL(9, F42:F46)</f>
        <v>0</v>
      </c>
    </row>
    <row r="48" spans="1:6" x14ac:dyDescent="0.25">
      <c r="A48" s="2" t="s">
        <v>43</v>
      </c>
      <c r="B48" s="39"/>
      <c r="C48" s="39"/>
      <c r="D48" s="47">
        <v>0</v>
      </c>
      <c r="E48" s="4">
        <f t="shared" ref="E48:E49" si="12">B48*D48</f>
        <v>0</v>
      </c>
      <c r="F48" s="4">
        <f t="shared" ref="F48:F49" si="13">C48*D48</f>
        <v>0</v>
      </c>
    </row>
    <row r="49" spans="1:6" x14ac:dyDescent="0.25">
      <c r="A49" s="2" t="s">
        <v>44</v>
      </c>
      <c r="B49" s="39"/>
      <c r="C49" s="39"/>
      <c r="D49" s="47">
        <v>0</v>
      </c>
      <c r="E49" s="4">
        <f t="shared" si="12"/>
        <v>0</v>
      </c>
      <c r="F49" s="4">
        <f t="shared" si="13"/>
        <v>0</v>
      </c>
    </row>
    <row r="50" spans="1:6" x14ac:dyDescent="0.25">
      <c r="A50" s="9" t="s">
        <v>49</v>
      </c>
      <c r="B50" s="9"/>
      <c r="C50" s="9"/>
      <c r="D50" s="46"/>
      <c r="E50" s="10">
        <f>SUBTOTAL(9, E48:E49)</f>
        <v>0</v>
      </c>
      <c r="F50" s="10">
        <f>SUBTOTAL(9, F48:F49)</f>
        <v>0</v>
      </c>
    </row>
    <row r="51" spans="1:6" x14ac:dyDescent="0.25">
      <c r="A51" s="5" t="s">
        <v>80</v>
      </c>
      <c r="B51" s="5"/>
      <c r="C51" s="5"/>
      <c r="D51" s="43"/>
      <c r="E51" s="6">
        <f>SUBTOTAL(9, E2:E49)</f>
        <v>0</v>
      </c>
      <c r="F51" s="6"/>
    </row>
    <row r="52" spans="1:6" x14ac:dyDescent="0.25">
      <c r="A52" s="5" t="s">
        <v>81</v>
      </c>
      <c r="B52" s="5"/>
      <c r="C52" s="5"/>
      <c r="D52" s="43"/>
      <c r="E52" s="6"/>
      <c r="F52" s="6">
        <f>SUBTOTAL(9, F3:F50)</f>
        <v>0</v>
      </c>
    </row>
    <row r="53" spans="1:6" x14ac:dyDescent="0.25">
      <c r="A53" s="2" t="s">
        <v>45</v>
      </c>
      <c r="B53" s="3" t="s">
        <v>60</v>
      </c>
      <c r="C53" s="3" t="s">
        <v>60</v>
      </c>
      <c r="D53" s="42" t="s">
        <v>60</v>
      </c>
      <c r="E53" s="3" t="s">
        <v>60</v>
      </c>
      <c r="F53" s="38">
        <v>0</v>
      </c>
    </row>
    <row r="54" spans="1:6" x14ac:dyDescent="0.25">
      <c r="A54" s="2" t="s">
        <v>94</v>
      </c>
      <c r="B54" s="3" t="s">
        <v>60</v>
      </c>
      <c r="C54" s="3" t="s">
        <v>60</v>
      </c>
      <c r="D54" s="42" t="s">
        <v>60</v>
      </c>
      <c r="E54" s="3" t="s">
        <v>60</v>
      </c>
      <c r="F54" s="38">
        <v>0</v>
      </c>
    </row>
    <row r="55" spans="1:6" x14ac:dyDescent="0.25">
      <c r="A55" s="9" t="s">
        <v>50</v>
      </c>
      <c r="B55" s="9"/>
      <c r="C55" s="9"/>
      <c r="D55" s="46"/>
      <c r="E55" s="9"/>
      <c r="F55" s="10">
        <f>SUBTOTAL(9, F53:F54)</f>
        <v>0</v>
      </c>
    </row>
    <row r="56" spans="1:6" x14ac:dyDescent="0.25">
      <c r="A56" s="5" t="s">
        <v>28</v>
      </c>
      <c r="B56" s="5"/>
      <c r="C56" s="5"/>
      <c r="D56" s="43"/>
      <c r="E56" s="5"/>
      <c r="F56" s="6">
        <f>SUBTOTAL(9, F3:F55)</f>
        <v>0</v>
      </c>
    </row>
    <row r="57" spans="1:6" x14ac:dyDescent="0.25">
      <c r="A57" s="12"/>
      <c r="B57" s="12"/>
      <c r="C57" s="12"/>
      <c r="D57" s="48"/>
      <c r="E57" s="12"/>
      <c r="F57" s="13"/>
    </row>
    <row r="58" spans="1:6" x14ac:dyDescent="0.25">
      <c r="A58" s="14" t="s">
        <v>30</v>
      </c>
      <c r="B58" s="3" t="s">
        <v>60</v>
      </c>
      <c r="C58" s="3" t="s">
        <v>60</v>
      </c>
      <c r="D58" s="42" t="s">
        <v>60</v>
      </c>
      <c r="E58" s="3" t="s">
        <v>60</v>
      </c>
      <c r="F58" s="15">
        <f>F6</f>
        <v>0</v>
      </c>
    </row>
    <row r="59" spans="1:6" x14ac:dyDescent="0.25">
      <c r="A59" s="14" t="s">
        <v>29</v>
      </c>
      <c r="B59" s="3" t="s">
        <v>60</v>
      </c>
      <c r="C59" s="3" t="s">
        <v>60</v>
      </c>
      <c r="D59" s="42" t="s">
        <v>60</v>
      </c>
      <c r="E59" s="3" t="s">
        <v>60</v>
      </c>
      <c r="F59" s="15">
        <f>F10</f>
        <v>0</v>
      </c>
    </row>
    <row r="60" spans="1:6" x14ac:dyDescent="0.25">
      <c r="A60" s="14" t="s">
        <v>91</v>
      </c>
      <c r="B60" s="3" t="s">
        <v>60</v>
      </c>
      <c r="C60" s="3" t="s">
        <v>60</v>
      </c>
      <c r="D60" s="42" t="s">
        <v>60</v>
      </c>
      <c r="E60" s="3" t="s">
        <v>60</v>
      </c>
      <c r="F60" s="15">
        <f>F14</f>
        <v>0</v>
      </c>
    </row>
    <row r="61" spans="1:6" x14ac:dyDescent="0.25">
      <c r="A61" s="14" t="s">
        <v>96</v>
      </c>
      <c r="B61" s="3" t="s">
        <v>60</v>
      </c>
      <c r="C61" s="3" t="s">
        <v>60</v>
      </c>
      <c r="D61" s="42" t="s">
        <v>60</v>
      </c>
      <c r="E61" s="3" t="s">
        <v>60</v>
      </c>
      <c r="F61" s="15">
        <f>F18</f>
        <v>0</v>
      </c>
    </row>
    <row r="62" spans="1:6" x14ac:dyDescent="0.25">
      <c r="A62" s="14" t="s">
        <v>28</v>
      </c>
      <c r="B62" s="3" t="s">
        <v>60</v>
      </c>
      <c r="C62" s="3" t="s">
        <v>60</v>
      </c>
      <c r="D62" s="42" t="s">
        <v>60</v>
      </c>
      <c r="E62" s="3" t="s">
        <v>60</v>
      </c>
      <c r="F62" s="15">
        <f>F56</f>
        <v>0</v>
      </c>
    </row>
    <row r="63" spans="1:6" x14ac:dyDescent="0.25">
      <c r="A63" s="5" t="s">
        <v>56</v>
      </c>
      <c r="B63" s="5"/>
      <c r="C63" s="5"/>
      <c r="D63" s="43"/>
      <c r="E63" s="5"/>
      <c r="F63" s="6">
        <f>SUM(F58:F62)</f>
        <v>0</v>
      </c>
    </row>
    <row r="64" spans="1:6" x14ac:dyDescent="0.25">
      <c r="A64" s="16"/>
      <c r="B64" s="16"/>
      <c r="C64" s="16"/>
      <c r="D64" s="49"/>
      <c r="E64" s="16"/>
      <c r="F64" s="17"/>
    </row>
    <row r="65" spans="1:6" x14ac:dyDescent="0.25">
      <c r="A65" s="2" t="s">
        <v>15</v>
      </c>
      <c r="B65" s="3" t="s">
        <v>60</v>
      </c>
      <c r="C65" s="3" t="s">
        <v>60</v>
      </c>
      <c r="D65" s="50">
        <v>0.15</v>
      </c>
      <c r="E65" s="3" t="s">
        <v>60</v>
      </c>
      <c r="F65" s="11">
        <f>D65*F63</f>
        <v>0</v>
      </c>
    </row>
    <row r="66" spans="1:6" x14ac:dyDescent="0.25">
      <c r="A66" s="2" t="s">
        <v>2</v>
      </c>
      <c r="B66" s="3" t="s">
        <v>60</v>
      </c>
      <c r="C66" s="3" t="s">
        <v>60</v>
      </c>
      <c r="D66" s="42" t="s">
        <v>60</v>
      </c>
      <c r="E66" s="3" t="s">
        <v>60</v>
      </c>
      <c r="F66" s="38">
        <v>0</v>
      </c>
    </row>
    <row r="67" spans="1:6" x14ac:dyDescent="0.25">
      <c r="A67" s="9" t="s">
        <v>57</v>
      </c>
      <c r="B67" s="9"/>
      <c r="C67" s="9"/>
      <c r="D67" s="46"/>
      <c r="E67" s="9"/>
      <c r="F67" s="10">
        <f>SUBTOTAL(9, F65:F66)</f>
        <v>0</v>
      </c>
    </row>
    <row r="68" spans="1:6" x14ac:dyDescent="0.25">
      <c r="A68" s="5" t="s">
        <v>55</v>
      </c>
      <c r="B68" s="5"/>
      <c r="C68" s="5"/>
      <c r="D68" s="43"/>
      <c r="E68" s="5"/>
      <c r="F68" s="6">
        <f>F63+F67</f>
        <v>0</v>
      </c>
    </row>
    <row r="69" spans="1:6" x14ac:dyDescent="0.25">
      <c r="D69" s="41"/>
    </row>
    <row r="70" spans="1:6" x14ac:dyDescent="0.25">
      <c r="D70" s="41"/>
    </row>
    <row r="71" spans="1:6" x14ac:dyDescent="0.25">
      <c r="A71" s="2" t="s">
        <v>82</v>
      </c>
      <c r="D71" s="41"/>
      <c r="F71" s="11">
        <f>F68</f>
        <v>0</v>
      </c>
    </row>
    <row r="72" spans="1:6" ht="39.6" x14ac:dyDescent="0.25">
      <c r="A72" s="34" t="s">
        <v>87</v>
      </c>
      <c r="D72" s="41"/>
      <c r="F72" s="11">
        <f>F52-E51</f>
        <v>0</v>
      </c>
    </row>
    <row r="73" spans="1:6" ht="26.4" x14ac:dyDescent="0.25">
      <c r="A73" s="34" t="s">
        <v>88</v>
      </c>
      <c r="D73" s="41"/>
      <c r="F73" s="11">
        <f>E40</f>
        <v>0</v>
      </c>
    </row>
    <row r="74" spans="1:6" x14ac:dyDescent="0.25">
      <c r="A74" s="5" t="s">
        <v>83</v>
      </c>
      <c r="B74" s="31"/>
      <c r="C74" s="31"/>
      <c r="D74" s="51"/>
      <c r="E74" s="31"/>
      <c r="F74" s="33">
        <f>F71-F72-F73</f>
        <v>0</v>
      </c>
    </row>
    <row r="75" spans="1:6" x14ac:dyDescent="0.25">
      <c r="D75" s="41"/>
    </row>
    <row r="76" spans="1:6" x14ac:dyDescent="0.25">
      <c r="A76" s="32" t="s">
        <v>86</v>
      </c>
      <c r="D76" s="53">
        <v>0.5</v>
      </c>
      <c r="F76" s="11">
        <f>D76*F74</f>
        <v>0</v>
      </c>
    </row>
    <row r="77" spans="1:6" x14ac:dyDescent="0.25">
      <c r="A77" s="5" t="s">
        <v>84</v>
      </c>
      <c r="B77" s="31"/>
      <c r="C77" s="31"/>
      <c r="D77" s="51"/>
      <c r="E77" s="31"/>
      <c r="F77" s="33">
        <f>F71-F76</f>
        <v>0</v>
      </c>
    </row>
  </sheetData>
  <pageMargins left="0.25" right="0.25" top="0.75" bottom="0.75" header="0.3" footer="0.3"/>
  <pageSetup paperSize="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DFB67-C1FF-4E8C-A5FF-C80CCD7D5B5E}">
  <dimension ref="A1:H77"/>
  <sheetViews>
    <sheetView zoomScale="85" zoomScaleNormal="85" workbookViewId="0">
      <selection activeCell="F63" sqref="F63"/>
    </sheetView>
  </sheetViews>
  <sheetFormatPr defaultRowHeight="13.2" x14ac:dyDescent="0.25"/>
  <cols>
    <col min="1" max="1" width="55.88671875" style="2" customWidth="1"/>
    <col min="2" max="6" width="15.77734375" style="2" customWidth="1"/>
    <col min="7" max="7" width="8.88671875" style="2"/>
    <col min="8" max="8" width="14.88671875" style="2" customWidth="1"/>
    <col min="9" max="16384" width="8.88671875" style="2"/>
  </cols>
  <sheetData>
    <row r="1" spans="1:6" ht="30" customHeight="1" x14ac:dyDescent="0.25">
      <c r="A1" s="30" t="s">
        <v>79</v>
      </c>
      <c r="B1" s="27"/>
      <c r="C1" s="27"/>
      <c r="D1" s="27"/>
      <c r="E1" s="27"/>
      <c r="F1" s="27"/>
    </row>
    <row r="2" spans="1:6" ht="13.8" customHeight="1" x14ac:dyDescent="0.25">
      <c r="A2" s="28" t="s">
        <v>69</v>
      </c>
      <c r="B2" s="29" t="s">
        <v>74</v>
      </c>
      <c r="C2" s="29" t="s">
        <v>70</v>
      </c>
      <c r="D2" s="29" t="s">
        <v>71</v>
      </c>
      <c r="E2" s="29" t="s">
        <v>72</v>
      </c>
      <c r="F2" s="29" t="s">
        <v>73</v>
      </c>
    </row>
    <row r="3" spans="1:6" ht="58.2" customHeight="1" x14ac:dyDescent="0.25">
      <c r="A3" s="25" t="s">
        <v>68</v>
      </c>
      <c r="B3" s="26" t="s">
        <v>75</v>
      </c>
      <c r="C3" s="26" t="s">
        <v>76</v>
      </c>
      <c r="D3" s="40" t="s">
        <v>58</v>
      </c>
      <c r="E3" s="26" t="s">
        <v>77</v>
      </c>
      <c r="F3" s="26" t="s">
        <v>78</v>
      </c>
    </row>
    <row r="4" spans="1:6" x14ac:dyDescent="0.25">
      <c r="D4" s="41"/>
    </row>
    <row r="5" spans="1:6" x14ac:dyDescent="0.25">
      <c r="A5" s="2" t="s">
        <v>8</v>
      </c>
      <c r="B5" s="3" t="s">
        <v>60</v>
      </c>
      <c r="C5" s="3" t="s">
        <v>60</v>
      </c>
      <c r="D5" s="42" t="s">
        <v>60</v>
      </c>
      <c r="E5" s="3" t="s">
        <v>60</v>
      </c>
      <c r="F5" s="37">
        <v>20000</v>
      </c>
    </row>
    <row r="6" spans="1:6" x14ac:dyDescent="0.25">
      <c r="A6" s="5" t="s">
        <v>16</v>
      </c>
      <c r="B6" s="5"/>
      <c r="C6" s="5"/>
      <c r="D6" s="43"/>
      <c r="E6" s="5"/>
      <c r="F6" s="6">
        <f>F5</f>
        <v>20000</v>
      </c>
    </row>
    <row r="7" spans="1:6" x14ac:dyDescent="0.25">
      <c r="A7" s="7"/>
      <c r="B7" s="7"/>
      <c r="C7" s="7"/>
      <c r="D7" s="44"/>
      <c r="E7" s="7"/>
    </row>
    <row r="8" spans="1:6" x14ac:dyDescent="0.25">
      <c r="A8" s="2" t="s">
        <v>8</v>
      </c>
      <c r="B8" s="3" t="s">
        <v>60</v>
      </c>
      <c r="C8" s="3" t="s">
        <v>60</v>
      </c>
      <c r="D8" s="42" t="s">
        <v>60</v>
      </c>
      <c r="E8" s="3" t="s">
        <v>60</v>
      </c>
      <c r="F8" s="37">
        <v>50000</v>
      </c>
    </row>
    <row r="9" spans="1:6" x14ac:dyDescent="0.25">
      <c r="A9" s="2" t="s">
        <v>9</v>
      </c>
      <c r="B9" s="3" t="s">
        <v>60</v>
      </c>
      <c r="C9" s="3" t="s">
        <v>60</v>
      </c>
      <c r="D9" s="42" t="s">
        <v>60</v>
      </c>
      <c r="E9" s="3" t="s">
        <v>60</v>
      </c>
      <c r="F9" s="37">
        <v>10000</v>
      </c>
    </row>
    <row r="10" spans="1:6" x14ac:dyDescent="0.25">
      <c r="A10" s="5" t="s">
        <v>17</v>
      </c>
      <c r="B10" s="5"/>
      <c r="C10" s="5"/>
      <c r="D10" s="43"/>
      <c r="E10" s="5"/>
      <c r="F10" s="6">
        <f>SUM(F8:F9)</f>
        <v>60000</v>
      </c>
    </row>
    <row r="11" spans="1:6" x14ac:dyDescent="0.25">
      <c r="D11" s="41"/>
    </row>
    <row r="12" spans="1:6" x14ac:dyDescent="0.25">
      <c r="A12" s="1" t="s">
        <v>10</v>
      </c>
      <c r="B12" s="1"/>
      <c r="C12" s="1"/>
      <c r="D12" s="45"/>
      <c r="E12" s="1"/>
      <c r="F12" s="8"/>
    </row>
    <row r="13" spans="1:6" x14ac:dyDescent="0.25">
      <c r="A13" s="2" t="s">
        <v>89</v>
      </c>
      <c r="B13" s="3" t="s">
        <v>60</v>
      </c>
      <c r="C13" s="3" t="s">
        <v>60</v>
      </c>
      <c r="D13" s="42" t="s">
        <v>60</v>
      </c>
      <c r="E13" s="3" t="s">
        <v>60</v>
      </c>
      <c r="F13" s="37">
        <v>200000</v>
      </c>
    </row>
    <row r="14" spans="1:6" x14ac:dyDescent="0.25">
      <c r="A14" s="9" t="s">
        <v>90</v>
      </c>
      <c r="B14" s="9"/>
      <c r="C14" s="9"/>
      <c r="D14" s="46"/>
      <c r="E14" s="9"/>
      <c r="F14" s="10">
        <f>SUM(F13)</f>
        <v>200000</v>
      </c>
    </row>
    <row r="15" spans="1:6" x14ac:dyDescent="0.25">
      <c r="A15" s="2" t="s">
        <v>8</v>
      </c>
      <c r="B15" s="3" t="s">
        <v>60</v>
      </c>
      <c r="C15" s="3" t="s">
        <v>60</v>
      </c>
      <c r="D15" s="42" t="s">
        <v>60</v>
      </c>
      <c r="E15" s="3" t="s">
        <v>60</v>
      </c>
      <c r="F15" s="37">
        <v>5000</v>
      </c>
    </row>
    <row r="16" spans="1:6" x14ac:dyDescent="0.25">
      <c r="A16" s="2" t="s">
        <v>9</v>
      </c>
      <c r="B16" s="3" t="s">
        <v>60</v>
      </c>
      <c r="C16" s="3" t="s">
        <v>60</v>
      </c>
      <c r="D16" s="42" t="s">
        <v>60</v>
      </c>
      <c r="E16" s="3" t="s">
        <v>60</v>
      </c>
      <c r="F16" s="37">
        <v>5000</v>
      </c>
    </row>
    <row r="17" spans="1:6" x14ac:dyDescent="0.25">
      <c r="A17" s="2" t="s">
        <v>4</v>
      </c>
      <c r="B17" s="3" t="s">
        <v>60</v>
      </c>
      <c r="C17" s="3" t="s">
        <v>60</v>
      </c>
      <c r="D17" s="42" t="s">
        <v>60</v>
      </c>
      <c r="E17" s="3" t="s">
        <v>60</v>
      </c>
      <c r="F17" s="37">
        <v>20000</v>
      </c>
    </row>
    <row r="18" spans="1:6" x14ac:dyDescent="0.25">
      <c r="A18" s="9" t="s">
        <v>14</v>
      </c>
      <c r="B18" s="9"/>
      <c r="C18" s="9"/>
      <c r="D18" s="46"/>
      <c r="E18" s="9"/>
      <c r="F18" s="10">
        <f>SUM(F15:F17)</f>
        <v>30000</v>
      </c>
    </row>
    <row r="19" spans="1:6" x14ac:dyDescent="0.25">
      <c r="A19" s="2" t="s">
        <v>11</v>
      </c>
      <c r="B19" s="35">
        <v>50</v>
      </c>
      <c r="C19" s="35">
        <v>50</v>
      </c>
      <c r="D19" s="55">
        <v>50</v>
      </c>
      <c r="E19" s="4">
        <f>B19*D19</f>
        <v>2500</v>
      </c>
      <c r="F19" s="4">
        <f>C19*D19</f>
        <v>2500</v>
      </c>
    </row>
    <row r="20" spans="1:6" x14ac:dyDescent="0.25">
      <c r="A20" s="2" t="s">
        <v>12</v>
      </c>
      <c r="B20" s="35">
        <v>50</v>
      </c>
      <c r="C20" s="35">
        <v>50</v>
      </c>
      <c r="D20" s="55">
        <v>400</v>
      </c>
      <c r="E20" s="4">
        <f t="shared" ref="E20:E21" si="0">B20*D20</f>
        <v>20000</v>
      </c>
      <c r="F20" s="4">
        <f t="shared" ref="F20:F21" si="1">C20*D20</f>
        <v>20000</v>
      </c>
    </row>
    <row r="21" spans="1:6" x14ac:dyDescent="0.25">
      <c r="A21" s="2" t="s">
        <v>13</v>
      </c>
      <c r="B21" s="35">
        <v>50</v>
      </c>
      <c r="C21" s="35">
        <v>50</v>
      </c>
      <c r="D21" s="55">
        <v>100</v>
      </c>
      <c r="E21" s="4">
        <f t="shared" si="0"/>
        <v>5000</v>
      </c>
      <c r="F21" s="4">
        <f t="shared" si="1"/>
        <v>5000</v>
      </c>
    </row>
    <row r="22" spans="1:6" x14ac:dyDescent="0.25">
      <c r="A22" s="9" t="s">
        <v>54</v>
      </c>
      <c r="B22" s="9"/>
      <c r="C22" s="9"/>
      <c r="D22" s="46"/>
      <c r="E22" s="10">
        <f>SUM(E19:E21)</f>
        <v>27500</v>
      </c>
      <c r="F22" s="10">
        <f>SUM(F19:F21)</f>
        <v>27500</v>
      </c>
    </row>
    <row r="23" spans="1:6" x14ac:dyDescent="0.25">
      <c r="A23" s="2" t="s">
        <v>5</v>
      </c>
      <c r="B23" s="35">
        <v>100</v>
      </c>
      <c r="C23" s="39">
        <v>150</v>
      </c>
      <c r="D23" s="55">
        <v>100</v>
      </c>
      <c r="E23" s="4">
        <f t="shared" ref="E23:E24" si="2">B23*D23</f>
        <v>10000</v>
      </c>
      <c r="F23" s="4">
        <f t="shared" ref="F23:F24" si="3">C23*D23</f>
        <v>15000</v>
      </c>
    </row>
    <row r="24" spans="1:6" x14ac:dyDescent="0.25">
      <c r="A24" s="2" t="s">
        <v>6</v>
      </c>
      <c r="B24" s="35">
        <v>100</v>
      </c>
      <c r="C24" s="39">
        <v>150</v>
      </c>
      <c r="D24" s="55">
        <v>100</v>
      </c>
      <c r="E24" s="4">
        <f t="shared" si="2"/>
        <v>10000</v>
      </c>
      <c r="F24" s="4">
        <f t="shared" si="3"/>
        <v>15000</v>
      </c>
    </row>
    <row r="25" spans="1:6" x14ac:dyDescent="0.25">
      <c r="A25" s="9" t="s">
        <v>53</v>
      </c>
      <c r="B25" s="9"/>
      <c r="C25" s="9"/>
      <c r="D25" s="46"/>
      <c r="E25" s="10">
        <f>SUM(E22:E24)</f>
        <v>47500</v>
      </c>
      <c r="F25" s="10">
        <f>SUBTOTAL(9,F23:F24)</f>
        <v>30000</v>
      </c>
    </row>
    <row r="26" spans="1:6" x14ac:dyDescent="0.25">
      <c r="A26" s="2" t="s">
        <v>21</v>
      </c>
      <c r="B26" s="35">
        <v>100</v>
      </c>
      <c r="C26" s="39">
        <v>150</v>
      </c>
      <c r="D26" s="55">
        <v>400</v>
      </c>
      <c r="E26" s="4">
        <f t="shared" ref="E26:E30" si="4">B26*D26</f>
        <v>40000</v>
      </c>
      <c r="F26" s="4">
        <f t="shared" ref="F26:F30" si="5">C26*D26</f>
        <v>60000</v>
      </c>
    </row>
    <row r="27" spans="1:6" x14ac:dyDescent="0.25">
      <c r="A27" s="2" t="s">
        <v>22</v>
      </c>
      <c r="B27" s="35">
        <v>100</v>
      </c>
      <c r="C27" s="39">
        <v>150</v>
      </c>
      <c r="D27" s="55">
        <v>300</v>
      </c>
      <c r="E27" s="4">
        <f t="shared" si="4"/>
        <v>30000</v>
      </c>
      <c r="F27" s="4">
        <f t="shared" si="5"/>
        <v>45000</v>
      </c>
    </row>
    <row r="28" spans="1:6" x14ac:dyDescent="0.25">
      <c r="A28" s="2" t="s">
        <v>23</v>
      </c>
      <c r="B28" s="35">
        <v>100</v>
      </c>
      <c r="C28" s="39">
        <v>150</v>
      </c>
      <c r="D28" s="55">
        <v>400</v>
      </c>
      <c r="E28" s="4">
        <f t="shared" si="4"/>
        <v>40000</v>
      </c>
      <c r="F28" s="4">
        <f t="shared" si="5"/>
        <v>60000</v>
      </c>
    </row>
    <row r="29" spans="1:6" x14ac:dyDescent="0.25">
      <c r="A29" s="2" t="s">
        <v>0</v>
      </c>
      <c r="B29" s="35">
        <v>100</v>
      </c>
      <c r="C29" s="39">
        <v>150</v>
      </c>
      <c r="D29" s="55">
        <v>50</v>
      </c>
      <c r="E29" s="4">
        <f t="shared" si="4"/>
        <v>5000</v>
      </c>
      <c r="F29" s="4">
        <f t="shared" si="5"/>
        <v>7500</v>
      </c>
    </row>
    <row r="30" spans="1:6" x14ac:dyDescent="0.25">
      <c r="A30" s="2" t="s">
        <v>1</v>
      </c>
      <c r="B30" s="35">
        <v>100</v>
      </c>
      <c r="C30" s="39">
        <v>150</v>
      </c>
      <c r="D30" s="55">
        <v>200</v>
      </c>
      <c r="E30" s="4">
        <f t="shared" si="4"/>
        <v>20000</v>
      </c>
      <c r="F30" s="4">
        <f t="shared" si="5"/>
        <v>30000</v>
      </c>
    </row>
    <row r="31" spans="1:6" x14ac:dyDescent="0.25">
      <c r="A31" s="9" t="s">
        <v>52</v>
      </c>
      <c r="B31" s="9"/>
      <c r="C31" s="9"/>
      <c r="D31" s="46"/>
      <c r="E31" s="10">
        <f>SUBTOTAL(9, E26:E30)</f>
        <v>135000</v>
      </c>
      <c r="F31" s="10">
        <f>SUBTOTAL(9, F26:F30)</f>
        <v>202500</v>
      </c>
    </row>
    <row r="32" spans="1:6" x14ac:dyDescent="0.25">
      <c r="A32" s="2" t="s">
        <v>32</v>
      </c>
      <c r="B32" s="35">
        <v>100</v>
      </c>
      <c r="C32" s="39">
        <v>150</v>
      </c>
      <c r="D32" s="55">
        <v>500</v>
      </c>
      <c r="E32" s="4">
        <f t="shared" ref="E32:E33" si="6">B32*D32</f>
        <v>50000</v>
      </c>
      <c r="F32" s="4">
        <f t="shared" ref="F32:F33" si="7">C32*D32</f>
        <v>75000</v>
      </c>
    </row>
    <row r="33" spans="1:6" x14ac:dyDescent="0.25">
      <c r="A33" s="2" t="s">
        <v>33</v>
      </c>
      <c r="B33" s="35">
        <v>100</v>
      </c>
      <c r="C33" s="39">
        <v>150</v>
      </c>
      <c r="D33" s="55">
        <v>400</v>
      </c>
      <c r="E33" s="4">
        <f t="shared" si="6"/>
        <v>40000</v>
      </c>
      <c r="F33" s="4">
        <f t="shared" si="7"/>
        <v>60000</v>
      </c>
    </row>
    <row r="34" spans="1:6" x14ac:dyDescent="0.25">
      <c r="A34" s="9" t="s">
        <v>51</v>
      </c>
      <c r="B34" s="9"/>
      <c r="C34" s="9"/>
      <c r="D34" s="46"/>
      <c r="E34" s="10">
        <f>SUBTOTAL(9, E32:E33)</f>
        <v>90000</v>
      </c>
      <c r="F34" s="10">
        <f>SUBTOTAL(9, F32:F33)</f>
        <v>135000</v>
      </c>
    </row>
    <row r="35" spans="1:6" x14ac:dyDescent="0.25">
      <c r="A35" s="2" t="s">
        <v>34</v>
      </c>
      <c r="B35" s="35">
        <v>100</v>
      </c>
      <c r="C35" s="39">
        <v>150</v>
      </c>
      <c r="D35" s="55">
        <v>100</v>
      </c>
      <c r="E35" s="4">
        <f t="shared" ref="E35:E40" si="8">B35*D35</f>
        <v>10000</v>
      </c>
      <c r="F35" s="4">
        <f t="shared" ref="F35:F40" si="9">C35*D35</f>
        <v>15000</v>
      </c>
    </row>
    <row r="36" spans="1:6" x14ac:dyDescent="0.25">
      <c r="A36" s="2" t="s">
        <v>35</v>
      </c>
      <c r="B36" s="35">
        <v>100</v>
      </c>
      <c r="C36" s="39">
        <v>150</v>
      </c>
      <c r="D36" s="55">
        <v>100</v>
      </c>
      <c r="E36" s="4">
        <f t="shared" si="8"/>
        <v>10000</v>
      </c>
      <c r="F36" s="4">
        <f t="shared" si="9"/>
        <v>15000</v>
      </c>
    </row>
    <row r="37" spans="1:6" x14ac:dyDescent="0.25">
      <c r="A37" s="2" t="s">
        <v>36</v>
      </c>
      <c r="B37" s="35">
        <v>100</v>
      </c>
      <c r="C37" s="39">
        <v>150</v>
      </c>
      <c r="D37" s="55">
        <v>50</v>
      </c>
      <c r="E37" s="4">
        <f t="shared" si="8"/>
        <v>5000</v>
      </c>
      <c r="F37" s="4">
        <f t="shared" si="9"/>
        <v>7500</v>
      </c>
    </row>
    <row r="38" spans="1:6" x14ac:dyDescent="0.25">
      <c r="A38" s="2" t="s">
        <v>37</v>
      </c>
      <c r="B38" s="35">
        <v>100</v>
      </c>
      <c r="C38" s="39">
        <v>150</v>
      </c>
      <c r="D38" s="55">
        <v>50</v>
      </c>
      <c r="E38" s="4">
        <f t="shared" si="8"/>
        <v>5000</v>
      </c>
      <c r="F38" s="4">
        <f t="shared" si="9"/>
        <v>7500</v>
      </c>
    </row>
    <row r="39" spans="1:6" x14ac:dyDescent="0.25">
      <c r="A39" s="2" t="s">
        <v>38</v>
      </c>
      <c r="B39" s="35">
        <v>100</v>
      </c>
      <c r="C39" s="39">
        <v>150</v>
      </c>
      <c r="D39" s="55">
        <v>50</v>
      </c>
      <c r="E39" s="4">
        <f t="shared" si="8"/>
        <v>5000</v>
      </c>
      <c r="F39" s="4">
        <f t="shared" si="9"/>
        <v>7500</v>
      </c>
    </row>
    <row r="40" spans="1:6" x14ac:dyDescent="0.25">
      <c r="A40" s="2" t="s">
        <v>3</v>
      </c>
      <c r="B40" s="35">
        <v>100</v>
      </c>
      <c r="C40" s="39">
        <v>150</v>
      </c>
      <c r="D40" s="55">
        <v>100</v>
      </c>
      <c r="E40" s="4">
        <f t="shared" si="8"/>
        <v>10000</v>
      </c>
      <c r="F40" s="4">
        <f t="shared" si="9"/>
        <v>15000</v>
      </c>
    </row>
    <row r="41" spans="1:6" x14ac:dyDescent="0.25">
      <c r="A41" s="9" t="s">
        <v>47</v>
      </c>
      <c r="B41" s="9"/>
      <c r="C41" s="9"/>
      <c r="D41" s="46"/>
      <c r="E41" s="10">
        <f>SUBTOTAL(9, E35:E40)</f>
        <v>45000</v>
      </c>
      <c r="F41" s="10">
        <f>SUBTOTAL(9, F35:F40)</f>
        <v>67500</v>
      </c>
    </row>
    <row r="42" spans="1:6" x14ac:dyDescent="0.25">
      <c r="A42" s="2" t="s">
        <v>39</v>
      </c>
      <c r="B42" s="35">
        <v>100</v>
      </c>
      <c r="C42" s="39">
        <v>150</v>
      </c>
      <c r="D42" s="55">
        <v>200</v>
      </c>
      <c r="E42" s="4">
        <f t="shared" ref="E42:E46" si="10">B42*D42</f>
        <v>20000</v>
      </c>
      <c r="F42" s="4">
        <f t="shared" ref="F42:F46" si="11">C42*D42</f>
        <v>30000</v>
      </c>
    </row>
    <row r="43" spans="1:6" x14ac:dyDescent="0.25">
      <c r="A43" s="2" t="s">
        <v>40</v>
      </c>
      <c r="B43" s="35">
        <v>100</v>
      </c>
      <c r="C43" s="39">
        <v>150</v>
      </c>
      <c r="D43" s="55">
        <v>200</v>
      </c>
      <c r="E43" s="4">
        <f t="shared" si="10"/>
        <v>20000</v>
      </c>
      <c r="F43" s="4">
        <f t="shared" si="11"/>
        <v>30000</v>
      </c>
    </row>
    <row r="44" spans="1:6" x14ac:dyDescent="0.25">
      <c r="A44" s="2" t="s">
        <v>41</v>
      </c>
      <c r="B44" s="35">
        <v>100</v>
      </c>
      <c r="C44" s="39">
        <v>150</v>
      </c>
      <c r="D44" s="55">
        <v>200</v>
      </c>
      <c r="E44" s="4">
        <f t="shared" si="10"/>
        <v>20000</v>
      </c>
      <c r="F44" s="4">
        <f t="shared" si="11"/>
        <v>30000</v>
      </c>
    </row>
    <row r="45" spans="1:6" x14ac:dyDescent="0.25">
      <c r="A45" s="2" t="s">
        <v>42</v>
      </c>
      <c r="B45" s="35">
        <v>100</v>
      </c>
      <c r="C45" s="39">
        <v>150</v>
      </c>
      <c r="D45" s="55">
        <v>200</v>
      </c>
      <c r="E45" s="4">
        <f t="shared" si="10"/>
        <v>20000</v>
      </c>
      <c r="F45" s="4">
        <f t="shared" si="11"/>
        <v>30000</v>
      </c>
    </row>
    <row r="46" spans="1:6" x14ac:dyDescent="0.25">
      <c r="A46" s="2" t="s">
        <v>7</v>
      </c>
      <c r="B46" s="35">
        <v>100</v>
      </c>
      <c r="C46" s="39">
        <v>150</v>
      </c>
      <c r="D46" s="55">
        <v>200</v>
      </c>
      <c r="E46" s="4">
        <f t="shared" si="10"/>
        <v>20000</v>
      </c>
      <c r="F46" s="4">
        <f t="shared" si="11"/>
        <v>30000</v>
      </c>
    </row>
    <row r="47" spans="1:6" x14ac:dyDescent="0.25">
      <c r="A47" s="9" t="s">
        <v>48</v>
      </c>
      <c r="B47" s="9"/>
      <c r="C47" s="9"/>
      <c r="D47" s="46"/>
      <c r="E47" s="10">
        <f>SUBTOTAL(9, E42:E46)</f>
        <v>100000</v>
      </c>
      <c r="F47" s="10">
        <f>SUBTOTAL(9, F42:F46)</f>
        <v>150000</v>
      </c>
    </row>
    <row r="48" spans="1:6" x14ac:dyDescent="0.25">
      <c r="A48" s="2" t="s">
        <v>43</v>
      </c>
      <c r="B48" s="35">
        <v>100</v>
      </c>
      <c r="C48" s="39">
        <v>300</v>
      </c>
      <c r="D48" s="55">
        <v>50</v>
      </c>
      <c r="E48" s="4">
        <f t="shared" ref="E48:E49" si="12">B48*D48</f>
        <v>5000</v>
      </c>
      <c r="F48" s="4">
        <f t="shared" ref="F48:F49" si="13">C48*D48</f>
        <v>15000</v>
      </c>
    </row>
    <row r="49" spans="1:8" x14ac:dyDescent="0.25">
      <c r="A49" s="2" t="s">
        <v>44</v>
      </c>
      <c r="B49" s="35">
        <v>100</v>
      </c>
      <c r="C49" s="36">
        <v>300</v>
      </c>
      <c r="D49" s="55">
        <v>100</v>
      </c>
      <c r="E49" s="4">
        <f t="shared" si="12"/>
        <v>10000</v>
      </c>
      <c r="F49" s="4">
        <f t="shared" si="13"/>
        <v>30000</v>
      </c>
      <c r="H49" s="11"/>
    </row>
    <row r="50" spans="1:8" x14ac:dyDescent="0.25">
      <c r="A50" s="9" t="s">
        <v>49</v>
      </c>
      <c r="B50" s="9"/>
      <c r="C50" s="9"/>
      <c r="D50" s="46"/>
      <c r="E50" s="10">
        <f>SUBTOTAL(9, E48:E49)</f>
        <v>15000</v>
      </c>
      <c r="F50" s="10">
        <f>SUBTOTAL(9, F48:F49)</f>
        <v>45000</v>
      </c>
    </row>
    <row r="51" spans="1:8" x14ac:dyDescent="0.25">
      <c r="A51" s="5" t="s">
        <v>80</v>
      </c>
      <c r="B51" s="5"/>
      <c r="C51" s="5"/>
      <c r="D51" s="43"/>
      <c r="E51" s="6">
        <f>SUBTOTAL(9, E2:E49)</f>
        <v>507500</v>
      </c>
      <c r="F51" s="6"/>
    </row>
    <row r="52" spans="1:8" x14ac:dyDescent="0.25">
      <c r="A52" s="5" t="s">
        <v>81</v>
      </c>
      <c r="B52" s="5"/>
      <c r="C52" s="5"/>
      <c r="D52" s="43"/>
      <c r="E52" s="6"/>
      <c r="F52" s="6">
        <f>SUBTOTAL(9, F3:F50)</f>
        <v>1305000</v>
      </c>
    </row>
    <row r="53" spans="1:8" x14ac:dyDescent="0.25">
      <c r="A53" s="2" t="s">
        <v>45</v>
      </c>
      <c r="B53" s="3" t="s">
        <v>60</v>
      </c>
      <c r="C53" s="3" t="s">
        <v>60</v>
      </c>
      <c r="D53" s="42" t="s">
        <v>60</v>
      </c>
      <c r="E53" s="3" t="s">
        <v>60</v>
      </c>
      <c r="F53" s="38">
        <f>F52*0.1</f>
        <v>130500</v>
      </c>
    </row>
    <row r="54" spans="1:8" x14ac:dyDescent="0.25">
      <c r="A54" s="2" t="s">
        <v>46</v>
      </c>
      <c r="B54" s="3" t="s">
        <v>60</v>
      </c>
      <c r="C54" s="3" t="s">
        <v>60</v>
      </c>
      <c r="D54" s="42" t="s">
        <v>60</v>
      </c>
      <c r="E54" s="3" t="s">
        <v>60</v>
      </c>
      <c r="F54" s="54">
        <f>F52*0.15</f>
        <v>195750</v>
      </c>
    </row>
    <row r="55" spans="1:8" x14ac:dyDescent="0.25">
      <c r="A55" s="9" t="s">
        <v>50</v>
      </c>
      <c r="B55" s="9"/>
      <c r="C55" s="9"/>
      <c r="D55" s="46"/>
      <c r="E55" s="9"/>
      <c r="F55" s="10">
        <f>SUBTOTAL(9, F53:F53)</f>
        <v>130500</v>
      </c>
    </row>
    <row r="56" spans="1:8" x14ac:dyDescent="0.25">
      <c r="A56" s="5" t="s">
        <v>28</v>
      </c>
      <c r="B56" s="5"/>
      <c r="C56" s="5"/>
      <c r="D56" s="43"/>
      <c r="E56" s="5"/>
      <c r="F56" s="6">
        <f>SUBTOTAL(9, F3:F55)</f>
        <v>1631250</v>
      </c>
    </row>
    <row r="57" spans="1:8" x14ac:dyDescent="0.25">
      <c r="A57" s="12"/>
      <c r="B57" s="12"/>
      <c r="C57" s="12"/>
      <c r="D57" s="48"/>
      <c r="E57" s="12"/>
      <c r="F57" s="13"/>
    </row>
    <row r="58" spans="1:8" x14ac:dyDescent="0.25">
      <c r="A58" s="14" t="s">
        <v>30</v>
      </c>
      <c r="B58" s="3" t="s">
        <v>60</v>
      </c>
      <c r="C58" s="3" t="s">
        <v>60</v>
      </c>
      <c r="D58" s="42" t="s">
        <v>60</v>
      </c>
      <c r="E58" s="3" t="s">
        <v>60</v>
      </c>
      <c r="F58" s="15">
        <f>F6</f>
        <v>20000</v>
      </c>
    </row>
    <row r="59" spans="1:8" x14ac:dyDescent="0.25">
      <c r="A59" s="14" t="s">
        <v>29</v>
      </c>
      <c r="B59" s="3" t="s">
        <v>60</v>
      </c>
      <c r="C59" s="3" t="s">
        <v>60</v>
      </c>
      <c r="D59" s="42" t="s">
        <v>60</v>
      </c>
      <c r="E59" s="3" t="s">
        <v>60</v>
      </c>
      <c r="F59" s="15">
        <f>F10</f>
        <v>60000</v>
      </c>
    </row>
    <row r="60" spans="1:8" x14ac:dyDescent="0.25">
      <c r="A60" s="14" t="s">
        <v>91</v>
      </c>
      <c r="B60" s="3"/>
      <c r="C60" s="3"/>
      <c r="D60" s="42"/>
      <c r="E60" s="3"/>
      <c r="F60" s="15">
        <f>F14</f>
        <v>200000</v>
      </c>
    </row>
    <row r="61" spans="1:8" x14ac:dyDescent="0.25">
      <c r="A61" s="14" t="s">
        <v>31</v>
      </c>
      <c r="B61" s="3" t="s">
        <v>60</v>
      </c>
      <c r="C61" s="3" t="s">
        <v>60</v>
      </c>
      <c r="D61" s="42" t="s">
        <v>60</v>
      </c>
      <c r="E61" s="3" t="s">
        <v>60</v>
      </c>
      <c r="F61" s="15">
        <f>F18</f>
        <v>30000</v>
      </c>
    </row>
    <row r="62" spans="1:8" x14ac:dyDescent="0.25">
      <c r="A62" s="14" t="s">
        <v>28</v>
      </c>
      <c r="B62" s="3" t="s">
        <v>60</v>
      </c>
      <c r="C62" s="3" t="s">
        <v>60</v>
      </c>
      <c r="D62" s="42" t="s">
        <v>60</v>
      </c>
      <c r="E62" s="3" t="s">
        <v>60</v>
      </c>
      <c r="F62" s="15">
        <f>F56</f>
        <v>1631250</v>
      </c>
    </row>
    <row r="63" spans="1:8" x14ac:dyDescent="0.25">
      <c r="A63" s="5" t="s">
        <v>56</v>
      </c>
      <c r="B63" s="5"/>
      <c r="C63" s="5"/>
      <c r="D63" s="43"/>
      <c r="E63" s="5"/>
      <c r="F63" s="6">
        <f>SUM(F58:F62)</f>
        <v>1941250</v>
      </c>
    </row>
    <row r="64" spans="1:8" x14ac:dyDescent="0.25">
      <c r="A64" s="16"/>
      <c r="B64" s="16"/>
      <c r="C64" s="16"/>
      <c r="D64" s="49"/>
      <c r="E64" s="16"/>
      <c r="F64" s="17"/>
    </row>
    <row r="65" spans="1:8" x14ac:dyDescent="0.25">
      <c r="A65" s="2" t="s">
        <v>15</v>
      </c>
      <c r="B65" s="3" t="s">
        <v>60</v>
      </c>
      <c r="C65" s="3" t="s">
        <v>60</v>
      </c>
      <c r="D65" s="50">
        <v>0.15</v>
      </c>
      <c r="E65" s="3" t="s">
        <v>60</v>
      </c>
      <c r="F65" s="11">
        <f>D65*F63</f>
        <v>291187.5</v>
      </c>
    </row>
    <row r="66" spans="1:8" x14ac:dyDescent="0.25">
      <c r="A66" s="2" t="s">
        <v>2</v>
      </c>
      <c r="B66" s="3" t="s">
        <v>60</v>
      </c>
      <c r="C66" s="3" t="s">
        <v>60</v>
      </c>
      <c r="D66" s="42" t="s">
        <v>60</v>
      </c>
      <c r="E66" s="3" t="s">
        <v>60</v>
      </c>
      <c r="F66" s="38">
        <f>F63*0.05</f>
        <v>97062.5</v>
      </c>
    </row>
    <row r="67" spans="1:8" x14ac:dyDescent="0.25">
      <c r="A67" s="9" t="s">
        <v>57</v>
      </c>
      <c r="B67" s="9"/>
      <c r="C67" s="9"/>
      <c r="D67" s="46"/>
      <c r="E67" s="9"/>
      <c r="F67" s="10">
        <f>SUBTOTAL(9, F65:F66)</f>
        <v>388250</v>
      </c>
    </row>
    <row r="68" spans="1:8" x14ac:dyDescent="0.25">
      <c r="A68" s="5" t="s">
        <v>55</v>
      </c>
      <c r="B68" s="5"/>
      <c r="C68" s="5"/>
      <c r="D68" s="43"/>
      <c r="E68" s="5"/>
      <c r="F68" s="6">
        <f>F63+F67</f>
        <v>2329500</v>
      </c>
      <c r="H68" s="11"/>
    </row>
    <row r="69" spans="1:8" x14ac:dyDescent="0.25">
      <c r="D69" s="41"/>
    </row>
    <row r="70" spans="1:8" x14ac:dyDescent="0.25">
      <c r="D70" s="41"/>
    </row>
    <row r="71" spans="1:8" x14ac:dyDescent="0.25">
      <c r="A71" s="2" t="s">
        <v>82</v>
      </c>
      <c r="D71" s="41"/>
      <c r="F71" s="11">
        <f>F68</f>
        <v>2329500</v>
      </c>
    </row>
    <row r="72" spans="1:8" ht="39.6" x14ac:dyDescent="0.25">
      <c r="A72" s="34" t="s">
        <v>87</v>
      </c>
      <c r="D72" s="41"/>
      <c r="F72" s="11">
        <f>F52-E51</f>
        <v>797500</v>
      </c>
    </row>
    <row r="73" spans="1:8" ht="26.4" x14ac:dyDescent="0.25">
      <c r="A73" s="34" t="s">
        <v>88</v>
      </c>
      <c r="D73" s="41"/>
      <c r="F73" s="11">
        <f>E40</f>
        <v>10000</v>
      </c>
    </row>
    <row r="74" spans="1:8" x14ac:dyDescent="0.25">
      <c r="A74" s="5" t="s">
        <v>83</v>
      </c>
      <c r="B74" s="31"/>
      <c r="C74" s="31"/>
      <c r="D74" s="51"/>
      <c r="E74" s="31"/>
      <c r="F74" s="33">
        <f>F71-F72-F73</f>
        <v>1522000</v>
      </c>
    </row>
    <row r="75" spans="1:8" x14ac:dyDescent="0.25">
      <c r="D75" s="41"/>
    </row>
    <row r="76" spans="1:8" x14ac:dyDescent="0.25">
      <c r="A76" s="32" t="s">
        <v>86</v>
      </c>
      <c r="D76" s="53">
        <v>0.5</v>
      </c>
      <c r="F76" s="11">
        <f>D76*F74</f>
        <v>761000</v>
      </c>
    </row>
    <row r="77" spans="1:8" x14ac:dyDescent="0.25">
      <c r="A77" s="5" t="s">
        <v>84</v>
      </c>
      <c r="B77" s="31"/>
      <c r="C77" s="31"/>
      <c r="D77" s="51"/>
      <c r="E77" s="31"/>
      <c r="F77" s="33">
        <f>F71-F76</f>
        <v>1568500</v>
      </c>
    </row>
  </sheetData>
  <pageMargins left="0.25" right="0.25" top="0.75" bottom="0.75" header="0.3" footer="0.3"/>
  <pageSetup paperSize="8"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cae793d-d963-4025-b387-037da17890f3">
      <Terms xmlns="http://schemas.microsoft.com/office/infopath/2007/PartnerControls"/>
    </lcf76f155ced4ddcb4097134ff3c332f>
    <TaxCatchAll xmlns="17ded113-f0a7-4f7c-9060-9572103f7dca" xsi:nil="true"/>
    <IconOverlay xmlns="http://schemas.microsoft.com/sharepoint/v4" xsi:nil="true"/>
    <Summary xmlns="dcae793d-d963-4025-b387-037da17890f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7F6DE8A82F5C4D9EC76C76B001C10D" ma:contentTypeVersion="17" ma:contentTypeDescription="Create a new document." ma:contentTypeScope="" ma:versionID="75fa942083c273953b8ba3525025aa04">
  <xsd:schema xmlns:xsd="http://www.w3.org/2001/XMLSchema" xmlns:xs="http://www.w3.org/2001/XMLSchema" xmlns:p="http://schemas.microsoft.com/office/2006/metadata/properties" xmlns:ns2="dcae793d-d963-4025-b387-037da17890f3" xmlns:ns3="17ded113-f0a7-4f7c-9060-9572103f7dca" xmlns:ns4="http://schemas.microsoft.com/sharepoint/v4" targetNamespace="http://schemas.microsoft.com/office/2006/metadata/properties" ma:root="true" ma:fieldsID="c12da6d8cf1a1c1739615ef8bb331471" ns2:_="" ns3:_="" ns4:_="">
    <xsd:import namespace="dcae793d-d963-4025-b387-037da17890f3"/>
    <xsd:import namespace="17ded113-f0a7-4f7c-9060-9572103f7dca"/>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Summary" minOccurs="0"/>
                <xsd:element ref="ns2:MediaServiceLocation" minOccurs="0"/>
                <xsd:element ref="ns2:MediaLengthInSecond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e793d-d963-4025-b387-037da17890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689ef-ec6c-48c7-abc7-2160df37b9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Summary" ma:index="21" nillable="true" ma:displayName="Summary" ma:description="Summarise the item e.g. expected folder contents, purpose of a document." ma:format="Dropdown" ma:internalName="Summary">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7ded113-f0a7-4f7c-9060-9572103f7dc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7d35bc6-5139-4727-8ebe-7dce6da6ebea}" ma:internalName="TaxCatchAll" ma:showField="CatchAllData" ma:web="17ded113-f0a7-4f7c-9060-9572103f7dc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F0E31C-665B-47F1-B2BB-B8A9D7233745}">
  <ds:schemaRefs>
    <ds:schemaRef ds:uri="http://schemas.microsoft.com/sharepoint/v3/contenttype/forms"/>
  </ds:schemaRefs>
</ds:datastoreItem>
</file>

<file path=customXml/itemProps2.xml><?xml version="1.0" encoding="utf-8"?>
<ds:datastoreItem xmlns:ds="http://schemas.openxmlformats.org/officeDocument/2006/customXml" ds:itemID="{EDEEA702-8D75-4C03-A225-136841CA2F50}">
  <ds:schemaRefs>
    <ds:schemaRef ds:uri="http://schemas.microsoft.com/office/2006/metadata/properties"/>
    <ds:schemaRef ds:uri="http://schemas.microsoft.com/office/infopath/2007/PartnerControls"/>
    <ds:schemaRef ds:uri="b03dde59-bd5a-4d96-8c82-9f691d2d34ad"/>
    <ds:schemaRef ds:uri="07757400-aad6-4520-8142-6e762c66d8a4"/>
  </ds:schemaRefs>
</ds:datastoreItem>
</file>

<file path=customXml/itemProps3.xml><?xml version="1.0" encoding="utf-8"?>
<ds:datastoreItem xmlns:ds="http://schemas.openxmlformats.org/officeDocument/2006/customXml" ds:itemID="{2B330F7C-A822-4445-88D6-B3889078BB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Instructions</vt:lpstr>
      <vt:lpstr>2. Cost Estimate Template</vt:lpstr>
      <vt:lpstr>Example</vt:lpstr>
      <vt:lpstr>'2. Cost Estimate Template'!Print_Area</vt:lpstr>
      <vt:lpstr>Example!Print_Area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Stokes, James</dc:creator>
  <cp:lastModifiedBy>Spencer, Prue</cp:lastModifiedBy>
  <cp:lastPrinted>2025-02-06T06:19:02Z</cp:lastPrinted>
  <dcterms:created xsi:type="dcterms:W3CDTF">2025-01-28T07:44:14Z</dcterms:created>
  <dcterms:modified xsi:type="dcterms:W3CDTF">2025-02-14T00:57:21Z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0x0101006D7F6DE8A82F5C4D9EC76C76B001C10D</vt:lpwstr>
  </property>
  <property fmtid="{D5CDD505-2E9C-101B-9397-08002B2CF9AE}" pid="3" name="MediaServiceImageTags">
    <vt:lpwstr/>
  </property>
</Properties>
</file>